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fileSharing readOnlyRecommended="1"/>
  <workbookPr codeName="ThisWorkbook" defaultThemeVersion="124226"/>
  <mc:AlternateContent xmlns:mc="http://schemas.openxmlformats.org/markup-compatibility/2006">
    <mc:Choice Requires="x15">
      <x15ac:absPath xmlns:x15ac="http://schemas.microsoft.com/office/spreadsheetml/2010/11/ac" url="C:\Users\egustafs\Desktop\Ipaper engelska länkar till dokument\"/>
    </mc:Choice>
  </mc:AlternateContent>
  <xr:revisionPtr revIDLastSave="0" documentId="8_{BF69566F-B3BC-457A-A85C-5A1D877736F9}" xr6:coauthVersionLast="44" xr6:coauthVersionMax="44" xr10:uidLastSave="{00000000-0000-0000-0000-000000000000}"/>
  <bookViews>
    <workbookView xWindow="-28920" yWindow="-120" windowWidth="29040" windowHeight="15840" tabRatio="878" activeTab="9" xr2:uid="{00000000-000D-0000-FFFF-FFFF00000000}"/>
  </bookViews>
  <sheets>
    <sheet name="0. Start page" sheetId="20" r:id="rId1"/>
    <sheet name="1. Company details" sheetId="6" r:id="rId2"/>
    <sheet name="Blad1" sheetId="16" state="hidden" r:id="rId3"/>
    <sheet name="2. Item and price list" sheetId="17" r:id="rId4"/>
    <sheet name="3. Stand sketch" sheetId="3" r:id="rId5"/>
    <sheet name="4. Kontaktpersoner på Elmia" sheetId="4" state="hidden" r:id="rId6"/>
    <sheet name="4. Lift hire" sheetId="21" r:id="rId7"/>
    <sheet name="5. High construction" sheetId="10" r:id="rId8"/>
    <sheet name="6. Change of construction time" sheetId="14" r:id="rId9"/>
    <sheet name="7. Flammables and explosives" sheetId="18" r:id="rId10"/>
    <sheet name="8. Hot work" sheetId="22" r:id="rId11"/>
  </sheets>
  <definedNames>
    <definedName name="Ankomst">'1. Company details'!$C$47</definedName>
    <definedName name="Annan_betalningsmottagare">'1. Company details'!$C$40</definedName>
    <definedName name="ArtNr" localSheetId="9">#REF!</definedName>
    <definedName name="ArtNr">#REF!</definedName>
    <definedName name="Avvikande_adress">'1. Company details'!$C$41</definedName>
    <definedName name="Avvikande_epost">'1. Company details'!$E$43</definedName>
    <definedName name="Avvikande_faxnr">'1. Company details'!#REF!</definedName>
    <definedName name="Avvikande_org.nr">'1. Company details'!$F$41</definedName>
    <definedName name="Avvikande_ort">'1. Company details'!$C$43</definedName>
    <definedName name="Avvikande_postnr.">'1. Company details'!$C$42</definedName>
    <definedName name="Avvikande_telnr.">'1. Company details'!$F$42</definedName>
    <definedName name="Dagar">'2. Item and price list'!$O$197</definedName>
    <definedName name="_xlnm.Database" localSheetId="9">#REF!</definedName>
    <definedName name="_xlnm.Database">#REF!</definedName>
    <definedName name="Epost">'1. Company details'!$C$37</definedName>
    <definedName name="Kontaktperson">'1. Company details'!$C$36</definedName>
    <definedName name="KVM">'1. Company details'!$F$47</definedName>
    <definedName name="Mobilnummer">'1. Company details'!$F$37</definedName>
    <definedName name="Monternr">'1. Company details'!$C$46</definedName>
    <definedName name="Monterstrl">'1. Company details'!$F$46</definedName>
    <definedName name="Mässa">'1. Company details'!$C$29</definedName>
    <definedName name="Mässor2012">Blad1!$A$2:$A$28</definedName>
    <definedName name="Tel_Direkt">'1. Company details'!$F$36</definedName>
    <definedName name="_xlnm.Print_Area" localSheetId="0">'0. Start page'!$A$1:$K$39</definedName>
    <definedName name="_xlnm.Print_Area" localSheetId="1">'1. Company details'!$A$1:$G$67</definedName>
    <definedName name="_xlnm.Print_Area" localSheetId="3">'2. Item and price list'!$A$1:$L$260</definedName>
    <definedName name="_xlnm.Print_Area" localSheetId="4">'3. Stand sketch'!$A$1:$U$41</definedName>
    <definedName name="_xlnm.Print_Area" localSheetId="5">'4. Kontaktpersoner på Elmia'!$A$1:$F$73</definedName>
    <definedName name="_xlnm.Print_Area" localSheetId="7">'5. High construction'!$A$1:$I$90</definedName>
    <definedName name="_xlnm.Print_Area" localSheetId="8">'6. Change of construction time'!$A$1:$J$78</definedName>
    <definedName name="_xlnm.Print_Area" localSheetId="9">'7. Flammables and explosives'!$A$1:$I$60</definedName>
    <definedName name="_xlnm.Print_Titles" localSheetId="3">'2. Item and price list'!$1:$14</definedName>
    <definedName name="Utställare">'1. Company details'!$C$30</definedName>
    <definedName name="Årskalender2012">Blad1!$A$1:$D$22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59" i="17" l="1"/>
  <c r="F160" i="17"/>
  <c r="F38" i="17"/>
  <c r="F176" i="17"/>
  <c r="F175" i="17"/>
  <c r="F174" i="17"/>
  <c r="L52" i="17"/>
  <c r="F92" i="17"/>
  <c r="F93" i="17"/>
  <c r="L106" i="17"/>
  <c r="L105" i="17"/>
  <c r="L104" i="17"/>
  <c r="F46" i="17"/>
  <c r="F45" i="17"/>
  <c r="F44" i="17"/>
  <c r="F43" i="17"/>
  <c r="F42" i="17"/>
  <c r="F40" i="17"/>
  <c r="F41" i="17"/>
  <c r="L88" i="17" l="1"/>
  <c r="L118" i="17" l="1"/>
  <c r="L116" i="17"/>
  <c r="L115" i="17"/>
  <c r="F113" i="17" l="1"/>
  <c r="F112" i="17"/>
  <c r="F111" i="17"/>
  <c r="F110" i="17"/>
  <c r="F109" i="17"/>
  <c r="F108" i="17"/>
  <c r="F107" i="17"/>
  <c r="F106" i="17"/>
  <c r="F105" i="17"/>
  <c r="L136" i="17" l="1"/>
  <c r="L91" i="17" l="1"/>
  <c r="F228" i="17"/>
  <c r="F213" i="17"/>
  <c r="F216" i="17"/>
  <c r="F215" i="17"/>
  <c r="F205" i="17"/>
  <c r="L109" i="17"/>
  <c r="L108" i="17"/>
  <c r="L107" i="17"/>
  <c r="F169" i="17"/>
  <c r="F168" i="17"/>
  <c r="F156" i="17"/>
  <c r="F155" i="17"/>
  <c r="F154" i="17"/>
  <c r="F153" i="17"/>
  <c r="F137" i="17"/>
  <c r="F136" i="17"/>
  <c r="F135" i="17"/>
  <c r="F134" i="17"/>
  <c r="F133" i="17"/>
  <c r="F132" i="17"/>
  <c r="L78" i="17"/>
  <c r="L76" i="17"/>
  <c r="L75" i="17"/>
  <c r="L77" i="17"/>
  <c r="L81" i="17"/>
  <c r="L73" i="17"/>
  <c r="L72" i="17"/>
  <c r="L71" i="17"/>
  <c r="L66" i="17"/>
  <c r="L65" i="17"/>
  <c r="L70" i="17"/>
  <c r="L69" i="17"/>
  <c r="L68" i="17"/>
  <c r="L67" i="17"/>
  <c r="L92" i="17"/>
  <c r="L89" i="17"/>
  <c r="L90" i="17"/>
  <c r="F117" i="17"/>
  <c r="F116" i="17"/>
  <c r="F115" i="17"/>
  <c r="F201" i="17" l="1"/>
  <c r="L59" i="17"/>
  <c r="L60" i="17"/>
  <c r="L61" i="17"/>
  <c r="L62" i="17"/>
  <c r="L63" i="17"/>
  <c r="L64" i="17"/>
  <c r="L53" i="17"/>
  <c r="L20" i="17"/>
  <c r="F8" i="21" l="1"/>
  <c r="C6" i="21" l="1"/>
  <c r="I13" i="22" l="1"/>
  <c r="G13" i="22"/>
  <c r="D13" i="22"/>
  <c r="K11" i="22"/>
  <c r="I11" i="22"/>
  <c r="G11" i="22"/>
  <c r="D11" i="22"/>
  <c r="K9" i="22"/>
  <c r="I9" i="22"/>
  <c r="G9" i="22"/>
  <c r="D9" i="22"/>
  <c r="K7" i="22"/>
  <c r="J7" i="22"/>
  <c r="I7" i="22"/>
  <c r="G7" i="22"/>
  <c r="D7" i="22"/>
  <c r="G13" i="14"/>
  <c r="E13" i="14"/>
  <c r="D13" i="14"/>
  <c r="I11" i="14"/>
  <c r="G11" i="14"/>
  <c r="E11" i="14"/>
  <c r="D11" i="14"/>
  <c r="I9" i="14"/>
  <c r="G9" i="14"/>
  <c r="E9" i="14"/>
  <c r="D9" i="14"/>
  <c r="I7" i="14"/>
  <c r="H7" i="14"/>
  <c r="G7" i="14"/>
  <c r="E7" i="14"/>
  <c r="D7" i="14"/>
  <c r="H12" i="21" l="1"/>
  <c r="F12" i="21"/>
  <c r="C12" i="21"/>
  <c r="J10" i="21"/>
  <c r="H10" i="21"/>
  <c r="F10" i="21"/>
  <c r="C10" i="21"/>
  <c r="J8" i="21"/>
  <c r="H8" i="21"/>
  <c r="C8" i="21"/>
  <c r="J6" i="21"/>
  <c r="I6" i="21"/>
  <c r="H6" i="21"/>
  <c r="F6" i="21"/>
  <c r="F12" i="18"/>
  <c r="E12" i="18"/>
  <c r="D12" i="18"/>
  <c r="H10" i="18"/>
  <c r="F10" i="18"/>
  <c r="E10" i="18"/>
  <c r="D10" i="18"/>
  <c r="H8" i="18"/>
  <c r="F8" i="18"/>
  <c r="E8" i="18"/>
  <c r="D8" i="18"/>
  <c r="H6" i="18"/>
  <c r="G6" i="18"/>
  <c r="F6" i="18"/>
  <c r="E6" i="18"/>
  <c r="D6" i="18"/>
  <c r="H6" i="10" l="1"/>
  <c r="D12" i="10"/>
  <c r="F12" i="10"/>
  <c r="C12" i="10"/>
  <c r="F8" i="10"/>
  <c r="H10" i="10"/>
  <c r="F10" i="10"/>
  <c r="C10" i="10"/>
  <c r="D10" i="10"/>
  <c r="D6" i="10"/>
  <c r="H8" i="10"/>
  <c r="G6" i="10"/>
  <c r="C8" i="10"/>
  <c r="D8" i="10"/>
  <c r="F6" i="10"/>
  <c r="C6" i="10"/>
  <c r="Q8" i="3" l="1"/>
  <c r="F227" i="17" l="1"/>
  <c r="F226" i="17"/>
  <c r="F225" i="17"/>
  <c r="F224" i="17"/>
  <c r="F223" i="17"/>
  <c r="F222" i="17"/>
  <c r="F221" i="17"/>
  <c r="F220" i="17"/>
  <c r="F219" i="17"/>
  <c r="F217" i="17"/>
  <c r="F214" i="17"/>
  <c r="F218" i="17"/>
  <c r="F212" i="17"/>
  <c r="F210" i="17"/>
  <c r="F209" i="17"/>
  <c r="F208" i="17"/>
  <c r="F198" i="17"/>
  <c r="F196" i="17"/>
  <c r="F195" i="17"/>
  <c r="F197" i="17"/>
  <c r="F204" i="17"/>
  <c r="F203" i="17"/>
  <c r="L205" i="17"/>
  <c r="F202" i="17"/>
  <c r="L204" i="17"/>
  <c r="F200" i="17"/>
  <c r="L203" i="17"/>
  <c r="F199" i="17"/>
  <c r="L202" i="17"/>
  <c r="L201" i="17"/>
  <c r="L200" i="17"/>
  <c r="L199" i="17"/>
  <c r="L198" i="17"/>
  <c r="L196" i="17"/>
  <c r="L195" i="17"/>
  <c r="L194" i="17"/>
  <c r="L193" i="17"/>
  <c r="F191" i="17"/>
  <c r="F192" i="17"/>
  <c r="L191" i="17"/>
  <c r="L171" i="17"/>
  <c r="L170" i="17"/>
  <c r="L169" i="17"/>
  <c r="L168" i="17"/>
  <c r="F183" i="17"/>
  <c r="L166" i="17"/>
  <c r="F182" i="17"/>
  <c r="L165" i="17"/>
  <c r="L162" i="17"/>
  <c r="L164" i="17"/>
  <c r="L167" i="17"/>
  <c r="F177" i="17"/>
  <c r="L163" i="17"/>
  <c r="F179" i="17"/>
  <c r="F178" i="17"/>
  <c r="L157" i="17"/>
  <c r="F180" i="17"/>
  <c r="L159" i="17"/>
  <c r="L158" i="17"/>
  <c r="F167" i="17"/>
  <c r="F173" i="17"/>
  <c r="L155" i="17"/>
  <c r="F171" i="17"/>
  <c r="F170" i="17"/>
  <c r="L153" i="17"/>
  <c r="F172" i="17"/>
  <c r="L152" i="17"/>
  <c r="L151" i="17"/>
  <c r="F147" i="17"/>
  <c r="L150" i="17"/>
  <c r="F139" i="17"/>
  <c r="L149" i="17"/>
  <c r="L146" i="17"/>
  <c r="L145" i="17"/>
  <c r="F149" i="17"/>
  <c r="L147" i="17"/>
  <c r="F152" i="17"/>
  <c r="F151" i="17"/>
  <c r="L144" i="17"/>
  <c r="F150" i="17"/>
  <c r="F148" i="17"/>
  <c r="F158" i="17"/>
  <c r="F157" i="17"/>
  <c r="F164" i="17"/>
  <c r="L142" i="17"/>
  <c r="F165" i="17"/>
  <c r="L138" i="17"/>
  <c r="L137" i="17"/>
  <c r="F161" i="17"/>
  <c r="F162" i="17"/>
  <c r="L141" i="17"/>
  <c r="F163" i="17"/>
  <c r="L140" i="17"/>
  <c r="F144" i="17"/>
  <c r="L139" i="17"/>
  <c r="F145" i="17"/>
  <c r="F143" i="17"/>
  <c r="F140" i="17"/>
  <c r="F142" i="17"/>
  <c r="F146" i="17"/>
  <c r="F141" i="17"/>
  <c r="L134" i="17"/>
  <c r="F120" i="17"/>
  <c r="F119" i="17"/>
  <c r="F121" i="17"/>
  <c r="L128" i="17"/>
  <c r="F122" i="17"/>
  <c r="L132" i="17"/>
  <c r="F126" i="17"/>
  <c r="L123" i="17"/>
  <c r="F131" i="17"/>
  <c r="L122" i="17"/>
  <c r="F124" i="17"/>
  <c r="L120" i="17"/>
  <c r="F123" i="17"/>
  <c r="L119" i="17"/>
  <c r="F125" i="17"/>
  <c r="L124" i="17"/>
  <c r="F128" i="17"/>
  <c r="L121" i="17"/>
  <c r="L127" i="17"/>
  <c r="F130" i="17"/>
  <c r="F127" i="17"/>
  <c r="L112" i="17"/>
  <c r="L111" i="17"/>
  <c r="F129" i="17"/>
  <c r="L129" i="17"/>
  <c r="L125" i="17"/>
  <c r="L126" i="17"/>
  <c r="L130" i="17"/>
  <c r="L131" i="17"/>
  <c r="F104" i="17"/>
  <c r="L114" i="17"/>
  <c r="L113" i="17"/>
  <c r="L30" i="17"/>
  <c r="F80" i="17"/>
  <c r="L34" i="17"/>
  <c r="L31" i="17"/>
  <c r="L27" i="17"/>
  <c r="F84" i="17"/>
  <c r="L32" i="17"/>
  <c r="L35" i="17"/>
  <c r="L79" i="17"/>
  <c r="F67" i="17"/>
  <c r="L82" i="17"/>
  <c r="F60" i="17"/>
  <c r="L80" i="17"/>
  <c r="F75" i="17"/>
  <c r="F61" i="17"/>
  <c r="L87" i="17"/>
  <c r="F62" i="17"/>
  <c r="L84" i="17"/>
  <c r="F74" i="17"/>
  <c r="L85" i="17"/>
  <c r="F68" i="17"/>
  <c r="L86" i="17"/>
  <c r="F64" i="17"/>
  <c r="L83" i="17"/>
  <c r="F71" i="17"/>
  <c r="F66" i="17"/>
  <c r="F72" i="17"/>
  <c r="L74" i="17"/>
  <c r="F65" i="17"/>
  <c r="F63" i="17"/>
  <c r="F59" i="17"/>
  <c r="F73" i="17"/>
  <c r="F56" i="17"/>
  <c r="F58" i="17"/>
  <c r="F69" i="17"/>
  <c r="F70" i="17"/>
  <c r="L56" i="17"/>
  <c r="F57" i="17"/>
  <c r="L55" i="17"/>
  <c r="L57" i="17"/>
  <c r="L58" i="17"/>
  <c r="F53" i="17"/>
  <c r="F52" i="17"/>
  <c r="F50" i="17"/>
  <c r="F49" i="17"/>
  <c r="L44" i="17"/>
  <c r="F48" i="17"/>
  <c r="L42" i="17"/>
  <c r="F51" i="17"/>
  <c r="L41" i="17"/>
  <c r="L40" i="17"/>
  <c r="L39" i="17"/>
  <c r="L49" i="17"/>
  <c r="L48" i="17"/>
  <c r="F37" i="17"/>
  <c r="L46" i="17"/>
  <c r="L50" i="17"/>
  <c r="L43" i="17"/>
  <c r="F35" i="17"/>
  <c r="L51" i="17"/>
  <c r="F36" i="17"/>
  <c r="L47" i="17"/>
  <c r="L37" i="17"/>
  <c r="F33" i="17"/>
  <c r="L38" i="17"/>
  <c r="F32" i="17"/>
  <c r="L45" i="17"/>
  <c r="F31" i="17"/>
  <c r="F29" i="17"/>
  <c r="F79" i="17"/>
  <c r="F87" i="17"/>
  <c r="F78" i="17"/>
  <c r="F91" i="17"/>
  <c r="F28" i="17"/>
  <c r="F82" i="17"/>
  <c r="F27" i="17"/>
  <c r="L23" i="17"/>
  <c r="F30" i="17"/>
  <c r="F81" i="17"/>
  <c r="F89" i="17"/>
  <c r="L29" i="17"/>
  <c r="F23" i="17"/>
  <c r="L36" i="17"/>
  <c r="F24" i="17"/>
  <c r="F83" i="17"/>
  <c r="L24" i="17"/>
  <c r="L26" i="17"/>
  <c r="L33" i="17"/>
  <c r="F90" i="17"/>
  <c r="F86" i="17"/>
  <c r="L21" i="17"/>
  <c r="L22" i="17"/>
  <c r="L28" i="17"/>
  <c r="F85" i="17"/>
  <c r="F88" i="17"/>
  <c r="F22" i="17"/>
  <c r="L25" i="17"/>
  <c r="F21" i="17"/>
  <c r="F18" i="17" l="1"/>
  <c r="L18" i="17"/>
  <c r="L16" i="17"/>
  <c r="F16" i="17"/>
  <c r="J17" i="17" l="1"/>
  <c r="J210" i="17"/>
  <c r="T6" i="3"/>
  <c r="D8" i="3"/>
  <c r="D6" i="3"/>
  <c r="L8" i="3"/>
  <c r="O6" i="3"/>
  <c r="L6" i="3"/>
  <c r="F8" i="17" l="1"/>
  <c r="L6" i="17"/>
  <c r="N197" i="17"/>
  <c r="O197" i="17" s="1"/>
  <c r="I8" i="17"/>
  <c r="D8" i="17"/>
  <c r="C8" i="17"/>
  <c r="J6" i="17"/>
  <c r="I6" i="17"/>
  <c r="D6" i="17"/>
  <c r="C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irygert</author>
  </authors>
  <commentList>
    <comment ref="I150" authorId="0" shapeId="0" xr:uid="{00000000-0006-0000-0300-000001000000}">
      <text>
        <r>
          <rPr>
            <sz val="11"/>
            <color indexed="81"/>
            <rFont val="Tahoma"/>
            <family val="2"/>
          </rPr>
          <t xml:space="preserve">För dig som behöver kontinuerlig ström som inte bryts över natten.
</t>
        </r>
        <r>
          <rPr>
            <sz val="9"/>
            <color indexed="81"/>
            <rFont val="Tahoma"/>
            <family val="2"/>
          </rPr>
          <t xml:space="preserve">
</t>
        </r>
      </text>
    </comment>
    <comment ref="C195" authorId="0" shapeId="0" xr:uid="{00000000-0006-0000-0300-000006000000}">
      <text>
        <r>
          <rPr>
            <sz val="9"/>
            <color indexed="81"/>
            <rFont val="Tahoma"/>
            <family val="2"/>
          </rPr>
          <t xml:space="preserve">Vid beställning av skärmar, måste du även ange om den skall användas med dator eller DVD-spelare. Även vilken typ av kabel som önskas och dess längd.
</t>
        </r>
      </text>
    </comment>
    <comment ref="C196" authorId="0" shapeId="0" xr:uid="{00000000-0006-0000-0300-000007000000}">
      <text>
        <r>
          <rPr>
            <sz val="9"/>
            <color indexed="81"/>
            <rFont val="Tahoma"/>
            <family val="2"/>
          </rPr>
          <t xml:space="preserve">Vid beställning av skärmar, måste du även ange om den skall användas med dator eller DVD-spelare. Även vilken typ av kabel som önskas och dess längd.
</t>
        </r>
      </text>
    </comment>
    <comment ref="C197" authorId="0" shapeId="0" xr:uid="{00000000-0006-0000-0300-000008000000}">
      <text>
        <r>
          <rPr>
            <sz val="9"/>
            <color indexed="81"/>
            <rFont val="Tahoma"/>
            <family val="2"/>
          </rPr>
          <t xml:space="preserve">Vid beställning av skärmar, måste du även ange om den skall användas med dator eller DVD-spelare. Även vilken typ av kabel som önskas och dess längd.
</t>
        </r>
      </text>
    </comment>
    <comment ref="I205" authorId="0" shapeId="0" xr:uid="{00000000-0006-0000-0300-000009000000}">
      <text>
        <r>
          <rPr>
            <sz val="9"/>
            <color indexed="81"/>
            <rFont val="Tahoma"/>
            <family val="2"/>
          </rPr>
          <t xml:space="preserve">Paketen levereras till er monter mot vår hanteringskostnad.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irygert</author>
  </authors>
  <commentList>
    <comment ref="T26" authorId="0" shapeId="0" xr:uid="{00000000-0006-0000-0400-000001000000}">
      <text>
        <r>
          <rPr>
            <sz val="9"/>
            <color indexed="81"/>
            <rFont val="Tahoma"/>
            <family val="2"/>
          </rPr>
          <t>Använd denna symbol och förläng den så långt du behöver för att visa var du vill ha väggar.</t>
        </r>
        <r>
          <rPr>
            <b/>
            <sz val="9"/>
            <color indexed="81"/>
            <rFont val="Tahoma"/>
            <family val="2"/>
          </rPr>
          <t xml:space="preserve">
</t>
        </r>
      </text>
    </comment>
  </commentList>
</comments>
</file>

<file path=xl/sharedStrings.xml><?xml version="1.0" encoding="utf-8"?>
<sst xmlns="http://schemas.openxmlformats.org/spreadsheetml/2006/main" count="842" uniqueCount="654">
  <si>
    <r>
      <rPr>
        <b/>
        <sz val="18"/>
        <color theme="1"/>
        <rFont val="Arial"/>
        <family val="2"/>
      </rPr>
      <t>ELMIA UTSTÄLLARSERVICE</t>
    </r>
  </si>
  <si>
    <t>Eva Alexandersson</t>
  </si>
  <si>
    <t>Stand design and sales</t>
  </si>
  <si>
    <t>Jenny Arvidsson</t>
  </si>
  <si>
    <r>
      <rPr>
        <sz val="11"/>
        <color theme="1"/>
        <rFont val="Calibri"/>
        <family val="2"/>
        <scheme val="minor"/>
      </rPr>
      <t>Tel: +46 36 15 22 23 Fax: +46 36 12 08 88</t>
    </r>
  </si>
  <si>
    <t>Els-Marie Bengtsson</t>
  </si>
  <si>
    <t>Johanna Bjurevik</t>
  </si>
  <si>
    <t>Franziska Eklund</t>
  </si>
  <si>
    <r>
      <rPr>
        <sz val="11"/>
        <color theme="1"/>
        <rFont val="Calibri"/>
        <family val="2"/>
        <scheme val="minor"/>
      </rPr>
      <t>Tel: +46 36 15 22 70 Fax: +46 36 12 08 88</t>
    </r>
  </si>
  <si>
    <t>Tel: +46 36 15 20 01 Fax: +46 36 12 08 88</t>
  </si>
  <si>
    <t>Tel: +46 36 15 22 24 Fax: +46 36 12 08 88</t>
  </si>
  <si>
    <t>Katarina Persson</t>
  </si>
  <si>
    <t>Tel: +46 36 15 22 67 Fax: +46 36 12 08 88</t>
  </si>
  <si>
    <t>Linda Gladh</t>
  </si>
  <si>
    <t>Tel: +46 36 15 23 17 Fax: +46 36 12 08 88</t>
  </si>
  <si>
    <t>Nina Wilson</t>
  </si>
  <si>
    <t>Tel: +46 36 15 22 75 Fax: +46 36 12 08 88</t>
  </si>
  <si>
    <r>
      <rPr>
        <sz val="11"/>
        <color theme="1"/>
        <rFont val="Calibri"/>
        <family val="2"/>
        <scheme val="minor"/>
      </rPr>
      <t>Tel: +46 36 15 22 73 Fax: +46 36 12 08 88</t>
    </r>
  </si>
  <si>
    <t>Kristofer Mannerström</t>
  </si>
  <si>
    <t>3D-Design</t>
  </si>
  <si>
    <t>Glenn Lunell</t>
  </si>
  <si>
    <t>Produktansvarig</t>
  </si>
  <si>
    <t>Tel: +46 36 15 22 11 Fax: +46 36 12 08 88</t>
  </si>
  <si>
    <t>Tel: +46 36 15 23 38 Fax: +46 36 12 08 88</t>
  </si>
  <si>
    <t>Tel: +46 36 15 22 68 Fax: +46 36 12 08 88</t>
  </si>
  <si>
    <t>Ingemar Rygert</t>
  </si>
  <si>
    <t>Avdelningschef</t>
  </si>
  <si>
    <r>
      <rPr>
        <sz val="10"/>
        <color theme="1"/>
        <rFont val="Calibri"/>
        <family val="2"/>
        <scheme val="minor"/>
      </rPr>
      <t>Telpher</t>
    </r>
  </si>
  <si>
    <r>
      <rPr>
        <i/>
        <sz val="11"/>
        <color theme="1"/>
        <rFont val="Calibri"/>
        <family val="2"/>
        <scheme val="minor"/>
      </rPr>
      <t>E.g. 1 square = 1 m</t>
    </r>
  </si>
  <si>
    <r>
      <rPr>
        <sz val="10"/>
        <color theme="1"/>
        <rFont val="Calibri"/>
        <family val="2"/>
        <scheme val="minor"/>
      </rPr>
      <t>Power point 10 A</t>
    </r>
  </si>
  <si>
    <r>
      <rPr>
        <sz val="10"/>
        <color theme="1"/>
        <rFont val="Calibri"/>
        <family val="2"/>
        <scheme val="minor"/>
      </rPr>
      <t>Floodlight</t>
    </r>
  </si>
  <si>
    <r>
      <rPr>
        <sz val="10"/>
        <color theme="1"/>
        <rFont val="Calibri"/>
        <family val="2"/>
        <scheme val="minor"/>
      </rPr>
      <t>Kanna spotlight</t>
    </r>
  </si>
  <si>
    <r>
      <rPr>
        <sz val="10"/>
        <color theme="1"/>
        <rFont val="Calibri"/>
        <family val="2"/>
        <scheme val="minor"/>
      </rPr>
      <t>Spotlight (long-armed)</t>
    </r>
  </si>
  <si>
    <r>
      <rPr>
        <sz val="10"/>
        <color theme="1"/>
        <rFont val="Calibri"/>
        <family val="2"/>
        <scheme val="minor"/>
      </rPr>
      <t>Spotlight (short-armed)</t>
    </r>
  </si>
  <si>
    <r>
      <rPr>
        <sz val="10"/>
        <color theme="1"/>
        <rFont val="Calibri"/>
        <family val="2"/>
        <scheme val="minor"/>
      </rPr>
      <t>Wall module</t>
    </r>
  </si>
  <si>
    <r>
      <rPr>
        <sz val="10"/>
        <color theme="1"/>
        <rFont val="Calibri"/>
        <family val="2"/>
        <scheme val="minor"/>
      </rPr>
      <t>Door module</t>
    </r>
  </si>
  <si>
    <r>
      <rPr>
        <sz val="10"/>
        <color theme="1"/>
        <rFont val="Calibri"/>
        <family val="2"/>
        <scheme val="minor"/>
      </rPr>
      <t>Wire</t>
    </r>
  </si>
  <si>
    <r>
      <rPr>
        <sz val="10"/>
        <color theme="1"/>
        <rFont val="Calibri"/>
        <family val="2"/>
        <scheme val="minor"/>
      </rPr>
      <t>Internet connection</t>
    </r>
  </si>
  <si>
    <r>
      <rPr>
        <sz val="10"/>
        <color theme="1"/>
        <rFont val="Calibri"/>
        <family val="2"/>
        <scheme val="minor"/>
      </rPr>
      <t>Telecom connection</t>
    </r>
  </si>
  <si>
    <r>
      <rPr>
        <sz val="10"/>
        <color theme="1"/>
        <rFont val="Calibri"/>
        <family val="2"/>
        <scheme val="minor"/>
      </rPr>
      <t>Flags</t>
    </r>
  </si>
  <si>
    <r>
      <rPr>
        <sz val="10"/>
        <color theme="1"/>
        <rFont val="Calibri"/>
        <family val="2"/>
        <scheme val="minor"/>
      </rPr>
      <t>Drainage/Water</t>
    </r>
  </si>
  <si>
    <r>
      <rPr>
        <sz val="10"/>
        <color theme="1"/>
        <rFont val="Calibri"/>
        <family val="2"/>
        <scheme val="minor"/>
      </rPr>
      <t>Water connection</t>
    </r>
  </si>
  <si>
    <r>
      <rPr>
        <sz val="10"/>
        <color theme="1"/>
        <rFont val="Calibri"/>
        <family val="2"/>
        <scheme val="minor"/>
      </rPr>
      <t>Sink/draining board</t>
    </r>
  </si>
  <si>
    <r>
      <rPr>
        <sz val="10"/>
        <color theme="1"/>
        <rFont val="Calibri"/>
        <family val="2"/>
        <scheme val="minor"/>
      </rPr>
      <t>Compressed air connection</t>
    </r>
  </si>
  <si>
    <r>
      <rPr>
        <sz val="10"/>
        <color theme="1"/>
        <rFont val="Calibri"/>
        <family val="2"/>
        <scheme val="minor"/>
      </rPr>
      <t>Fridge</t>
    </r>
  </si>
  <si>
    <r>
      <rPr>
        <sz val="10"/>
        <color theme="1"/>
        <rFont val="Calibri"/>
        <family val="2"/>
        <scheme val="minor"/>
      </rPr>
      <t>Rigging</t>
    </r>
  </si>
  <si>
    <r>
      <rPr>
        <sz val="10"/>
        <color theme="1"/>
        <rFont val="Calibri"/>
        <family val="2"/>
        <scheme val="minor"/>
      </rPr>
      <t>Plasma screen</t>
    </r>
  </si>
  <si>
    <t>Specify your scale:</t>
  </si>
  <si>
    <r>
      <rPr>
        <i/>
        <sz val="11"/>
        <color theme="1"/>
        <rFont val="Calibri"/>
        <family val="2"/>
        <scheme val="minor"/>
      </rPr>
      <t>(Föräldraledig)</t>
    </r>
  </si>
  <si>
    <r>
      <rPr>
        <b/>
        <sz val="16"/>
        <color theme="1"/>
        <rFont val="Calibri"/>
        <family val="2"/>
        <scheme val="minor"/>
      </rPr>
      <t>Adressuppgifter</t>
    </r>
  </si>
  <si>
    <r>
      <rPr>
        <b/>
        <sz val="11"/>
        <color theme="1"/>
        <rFont val="Calibri"/>
        <family val="2"/>
        <scheme val="minor"/>
      </rPr>
      <t>Postadress</t>
    </r>
  </si>
  <si>
    <t>Epost</t>
  </si>
  <si>
    <r>
      <rPr>
        <sz val="11"/>
        <color theme="1"/>
        <rFont val="Calibri"/>
        <family val="2"/>
        <scheme val="minor"/>
      </rPr>
      <t>Elmia AB</t>
    </r>
  </si>
  <si>
    <r>
      <rPr>
        <sz val="11"/>
        <color theme="1"/>
        <rFont val="Calibri"/>
        <family val="2"/>
        <scheme val="minor"/>
      </rPr>
      <t>Box 6066</t>
    </r>
  </si>
  <si>
    <t>service@elmia.se</t>
  </si>
  <si>
    <r>
      <rPr>
        <sz val="11"/>
        <color theme="1"/>
        <rFont val="Calibri"/>
        <family val="2"/>
        <scheme val="minor"/>
      </rPr>
      <t>550 06 Jönköping</t>
    </r>
  </si>
  <si>
    <t>Tel växel</t>
  </si>
  <si>
    <r>
      <rPr>
        <sz val="11"/>
        <color theme="1"/>
        <rFont val="Calibri"/>
        <family val="2"/>
        <scheme val="minor"/>
      </rPr>
      <t>036-15 20 00</t>
    </r>
  </si>
  <si>
    <t>Hemsida</t>
  </si>
  <si>
    <t>www.elmia.se</t>
  </si>
  <si>
    <r>
      <rPr>
        <sz val="11"/>
        <color theme="1"/>
        <rFont val="Calibri"/>
        <family val="2"/>
        <scheme val="minor"/>
      </rPr>
      <t>"Mässans Namn"</t>
    </r>
  </si>
  <si>
    <r>
      <rPr>
        <sz val="11"/>
        <color theme="1"/>
        <rFont val="Calibri"/>
        <family val="2"/>
        <scheme val="minor"/>
      </rPr>
      <t>"Monternr + Ert Företagsnamn"</t>
    </r>
  </si>
  <si>
    <r>
      <rPr>
        <sz val="11"/>
        <color theme="1"/>
        <rFont val="Calibri"/>
        <family val="2"/>
        <scheme val="minor"/>
      </rPr>
      <t>"Kontaktperson + telefonnr."</t>
    </r>
  </si>
  <si>
    <r>
      <rPr>
        <sz val="11"/>
        <color theme="1"/>
        <rFont val="Calibri"/>
        <family val="2"/>
        <scheme val="minor"/>
      </rPr>
      <t>Mässvägen 12</t>
    </r>
  </si>
  <si>
    <r>
      <rPr>
        <sz val="11"/>
        <color theme="1"/>
        <rFont val="Calibri"/>
        <family val="2"/>
        <scheme val="minor"/>
      </rPr>
      <t>554 54 Jönköping</t>
    </r>
  </si>
  <si>
    <r>
      <rPr>
        <sz val="10"/>
        <color theme="1"/>
        <rFont val="Calibri"/>
        <family val="2"/>
        <scheme val="minor"/>
      </rPr>
      <t>Heavy-duty power point 16A</t>
    </r>
  </si>
  <si>
    <r>
      <rPr>
        <sz val="10"/>
        <color theme="1"/>
        <rFont val="Calibri"/>
        <family val="2"/>
        <scheme val="minor"/>
      </rPr>
      <t>Heavy-duty power point 25A</t>
    </r>
  </si>
  <si>
    <r>
      <rPr>
        <sz val="10"/>
        <color theme="1"/>
        <rFont val="Calibri"/>
        <family val="2"/>
        <scheme val="minor"/>
      </rPr>
      <t>Heavy-duty power point 32A</t>
    </r>
  </si>
  <si>
    <r>
      <rPr>
        <sz val="10"/>
        <rFont val="Arial"/>
        <family val="2"/>
      </rPr>
      <t>Bolist</t>
    </r>
  </si>
  <si>
    <r>
      <rPr>
        <sz val="10"/>
        <rFont val="Arial"/>
        <family val="2"/>
      </rPr>
      <t>Elmia Garden</t>
    </r>
  </si>
  <si>
    <r>
      <rPr>
        <sz val="10"/>
        <rFont val="Arial"/>
        <family val="2"/>
      </rPr>
      <t>Elmia Subcontractor</t>
    </r>
  </si>
  <si>
    <r>
      <rPr>
        <b/>
        <sz val="10"/>
        <rFont val="Arial"/>
        <family val="2"/>
      </rPr>
      <t>Startdatum</t>
    </r>
  </si>
  <si>
    <r>
      <rPr>
        <b/>
        <sz val="10"/>
        <rFont val="Arial"/>
        <family val="2"/>
      </rPr>
      <t>Slutdatum</t>
    </r>
  </si>
  <si>
    <r>
      <rPr>
        <b/>
        <sz val="11"/>
        <color theme="1"/>
        <rFont val="Calibri"/>
        <family val="2"/>
        <scheme val="minor"/>
      </rPr>
      <t>Antal dagar</t>
    </r>
  </si>
  <si>
    <r>
      <rPr>
        <b/>
        <sz val="11"/>
        <color theme="1"/>
        <rFont val="Calibri"/>
        <family val="2"/>
        <scheme val="minor"/>
      </rPr>
      <t>Leveransadress, när du skall skicka gods till er monter.</t>
    </r>
  </si>
  <si>
    <r>
      <rPr>
        <sz val="9"/>
        <color theme="1"/>
        <rFont val="Calibri"/>
        <family val="2"/>
        <scheme val="minor"/>
      </rPr>
      <t>(copy symbols as required)</t>
    </r>
  </si>
  <si>
    <r>
      <rPr>
        <sz val="10"/>
        <rFont val="Arial"/>
        <family val="2"/>
      </rPr>
      <t>Bilsport Performance &amp; Custom Motor Show</t>
    </r>
  </si>
  <si>
    <r>
      <rPr>
        <sz val="10"/>
        <rFont val="Arial"/>
        <family val="2"/>
      </rPr>
      <t>Öppet Hus Expo</t>
    </r>
  </si>
  <si>
    <r>
      <rPr>
        <sz val="10"/>
        <rFont val="Arial"/>
        <family val="2"/>
      </rPr>
      <t>Ung Företagsamhet</t>
    </r>
  </si>
  <si>
    <r>
      <rPr>
        <sz val="10"/>
        <rFont val="Arial"/>
        <family val="2"/>
      </rPr>
      <t>Elmia Husvagn Husbil</t>
    </r>
  </si>
  <si>
    <r>
      <rPr>
        <sz val="10"/>
        <rFont val="Arial"/>
        <family val="2"/>
      </rPr>
      <t>Spofa jakt</t>
    </r>
  </si>
  <si>
    <r>
      <rPr>
        <sz val="10"/>
        <rFont val="Arial"/>
        <family val="2"/>
      </rPr>
      <t>Optometridagarna</t>
    </r>
  </si>
  <si>
    <r>
      <rPr>
        <sz val="10"/>
        <color rgb="FF000000"/>
        <rFont val="Arial"/>
        <family val="2"/>
      </rPr>
      <t>Elmia Dansgala</t>
    </r>
  </si>
  <si>
    <r>
      <rPr>
        <sz val="10"/>
        <rFont val="Arial"/>
        <family val="2"/>
      </rPr>
      <t>Jönköpingsgalan</t>
    </r>
  </si>
  <si>
    <r>
      <rPr>
        <sz val="10"/>
        <rFont val="Arial"/>
        <family val="2"/>
      </rPr>
      <t>Position 2015</t>
    </r>
  </si>
  <si>
    <r>
      <rPr>
        <sz val="10"/>
        <rFont val="Arial"/>
        <family val="2"/>
      </rPr>
      <t>Gräv 2015</t>
    </r>
  </si>
  <si>
    <r>
      <rPr>
        <sz val="10"/>
        <rFont val="Arial"/>
        <family val="2"/>
      </rPr>
      <t>Sportfiskemässan</t>
    </r>
  </si>
  <si>
    <r>
      <rPr>
        <sz val="10"/>
        <rFont val="Arial"/>
        <family val="2"/>
      </rPr>
      <t>Elmia Polymer</t>
    </r>
  </si>
  <si>
    <r>
      <rPr>
        <sz val="10"/>
        <color rgb="FF000000"/>
        <rFont val="Arial"/>
        <family val="2"/>
      </rPr>
      <t>Elmia Trädgård</t>
    </r>
  </si>
  <si>
    <r>
      <rPr>
        <sz val="10"/>
        <rFont val="Arial"/>
        <family val="2"/>
      </rPr>
      <t>Hem &amp; Villa</t>
    </r>
  </si>
  <si>
    <r>
      <rPr>
        <sz val="10"/>
        <rFont val="Arial"/>
        <family val="2"/>
      </rPr>
      <t>Mitt kök</t>
    </r>
  </si>
  <si>
    <r>
      <rPr>
        <sz val="10"/>
        <rFont val="Arial"/>
        <family val="2"/>
      </rPr>
      <t>Elmia NordDrill</t>
    </r>
  </si>
  <si>
    <r>
      <rPr>
        <sz val="10"/>
        <rFont val="Arial"/>
        <family val="2"/>
      </rPr>
      <t>Elmia Game Fair</t>
    </r>
  </si>
  <si>
    <r>
      <rPr>
        <sz val="10"/>
        <rFont val="Arial"/>
        <family val="2"/>
      </rPr>
      <t>Klimatveckan</t>
    </r>
  </si>
  <si>
    <r>
      <rPr>
        <sz val="10"/>
        <rFont val="Arial"/>
        <family val="2"/>
      </rPr>
      <t>DreamHack Summer 2015</t>
    </r>
  </si>
  <si>
    <r>
      <rPr>
        <sz val="10"/>
        <rFont val="Arial"/>
        <family val="2"/>
      </rPr>
      <t>Elmia Städ</t>
    </r>
  </si>
  <si>
    <r>
      <rPr>
        <sz val="10"/>
        <rFont val="Arial"/>
        <family val="2"/>
      </rPr>
      <t>Elmia Park</t>
    </r>
  </si>
  <si>
    <r>
      <rPr>
        <sz val="10"/>
        <rFont val="Arial"/>
        <family val="2"/>
      </rPr>
      <t>Elmia Fastighet</t>
    </r>
  </si>
  <si>
    <r>
      <rPr>
        <sz val="10"/>
        <rFont val="Arial"/>
        <family val="2"/>
      </rPr>
      <t>Elmia Nordic Rail</t>
    </r>
  </si>
  <si>
    <r>
      <rPr>
        <sz val="10"/>
        <rFont val="Arial"/>
        <family val="2"/>
      </rPr>
      <t>Elmia Future Transport</t>
    </r>
  </si>
  <si>
    <r>
      <rPr>
        <sz val="10"/>
        <rFont val="Arial"/>
        <family val="2"/>
      </rPr>
      <t>Elmia Nordic Road</t>
    </r>
  </si>
  <si>
    <r>
      <rPr>
        <sz val="10"/>
        <rFont val="Arial"/>
        <family val="2"/>
      </rPr>
      <t>Elmia Lantbruk Djur &amp; Inomgård</t>
    </r>
  </si>
  <si>
    <r>
      <rPr>
        <sz val="10"/>
        <rFont val="Arial"/>
        <family val="2"/>
      </rPr>
      <t>DreamHack Winter 2015</t>
    </r>
  </si>
  <si>
    <r>
      <rPr>
        <b/>
        <sz val="10"/>
        <rFont val="Arial"/>
        <family val="2"/>
      </rPr>
      <t>Mässor /evenemang 2015</t>
    </r>
  </si>
  <si>
    <r>
      <rPr>
        <sz val="12"/>
        <color theme="1"/>
        <rFont val="Arial"/>
        <family val="2"/>
      </rPr>
      <t>(Description of what is to be suspended or exposed)</t>
    </r>
  </si>
  <si>
    <r>
      <rPr>
        <b/>
        <sz val="10"/>
        <color theme="1"/>
        <rFont val="Arial"/>
        <family val="2"/>
      </rPr>
      <t>Processed by Permit Manager (name, phone, e-mail)</t>
    </r>
  </si>
  <si>
    <r>
      <rPr>
        <sz val="11"/>
        <color theme="1"/>
        <rFont val="Arial"/>
        <family val="2"/>
      </rPr>
      <t>For Elmia’s use:</t>
    </r>
  </si>
  <si>
    <r>
      <rPr>
        <b/>
        <sz val="14"/>
        <color theme="1"/>
        <rFont val="Arial"/>
        <family val="2"/>
      </rPr>
      <t>Elmia’s decision and comments</t>
    </r>
  </si>
  <si>
    <r>
      <rPr>
        <b/>
        <sz val="10"/>
        <color theme="1"/>
        <rFont val="Arial"/>
        <family val="2"/>
      </rPr>
      <t>Decision</t>
    </r>
  </si>
  <si>
    <r>
      <rPr>
        <b/>
        <sz val="10"/>
        <color theme="1"/>
        <rFont val="Arial"/>
        <family val="2"/>
      </rPr>
      <t>Date</t>
    </r>
  </si>
  <si>
    <r>
      <rPr>
        <sz val="10"/>
        <rFont val="Arial"/>
        <family val="2"/>
      </rPr>
      <t>Öppet Hus Expo</t>
    </r>
  </si>
  <si>
    <t>Stand design and sales</t>
  </si>
  <si>
    <t>Stand design and sales</t>
  </si>
  <si>
    <t>Stand design and sales</t>
  </si>
  <si>
    <r>
      <rPr>
        <i/>
        <sz val="11"/>
        <color theme="1"/>
        <rFont val="Calibri"/>
        <family val="2"/>
        <scheme val="minor"/>
      </rPr>
      <t>(Föräldraledig)</t>
    </r>
  </si>
  <si>
    <t>Stand design and sales</t>
  </si>
  <si>
    <t>Stand design and sales</t>
  </si>
  <si>
    <t>Stand design and sales</t>
  </si>
  <si>
    <t>Stand design and sales</t>
  </si>
  <si>
    <t>SHOW THIS FORM ON ARRIVAL AND ON REQUEST</t>
  </si>
  <si>
    <t>Subsequent monitoring time</t>
  </si>
  <si>
    <t>DD-MM-YYYY</t>
  </si>
  <si>
    <t>xx:xx</t>
  </si>
  <si>
    <t>Registered company no.:</t>
  </si>
  <si>
    <t>Other billing address</t>
  </si>
  <si>
    <t>OTHER BILLING ADDRESS</t>
  </si>
  <si>
    <t>Cyastipula, approx. 120 cm tall</t>
  </si>
  <si>
    <t>Wall Alu, straight, white 1m</t>
  </si>
  <si>
    <t>Wall Alu, straight, white 0.5m</t>
  </si>
  <si>
    <t>Fascia Alu,  white 1m</t>
  </si>
  <si>
    <t>Carpet to buy Expo Color, light pink</t>
  </si>
  <si>
    <t>Carpet to buy Expo Trend, white</t>
  </si>
  <si>
    <t>Carpet to buy Expo Color, dark turquoise</t>
  </si>
  <si>
    <t>Expo Struktur, yellow</t>
  </si>
  <si>
    <t>Expo Struktur, orange</t>
  </si>
  <si>
    <t>Expo Struktur, dark grey</t>
  </si>
  <si>
    <t>Expo Struktur, lime</t>
  </si>
  <si>
    <t>Expo Struktur, turquoise</t>
  </si>
  <si>
    <t>Expo Struktur, blue</t>
  </si>
  <si>
    <t>Expo Wood, brown</t>
  </si>
  <si>
    <t>Pc Screen 22"</t>
  </si>
  <si>
    <t>Expo Struktur, purple</t>
  </si>
  <si>
    <t>Expo Struktur, pink</t>
  </si>
  <si>
    <t>Bar stool Lotus red</t>
  </si>
  <si>
    <t>Bar stool Lotus white</t>
  </si>
  <si>
    <t>Bar stool Lotus grey</t>
  </si>
  <si>
    <t>Chair Lotus red</t>
  </si>
  <si>
    <t>Chair Lotus white</t>
  </si>
  <si>
    <t>Chair Lotus grey</t>
  </si>
  <si>
    <t>Counter Tisma, white, with high top</t>
  </si>
  <si>
    <t>Counter Tisma, white, curved with high top</t>
  </si>
  <si>
    <t>Glass cabinet Factory</t>
  </si>
  <si>
    <t>Glass Topped Counter, Tech, low</t>
  </si>
  <si>
    <t>Glass Topped Counter, Tech, medium</t>
  </si>
  <si>
    <t>Glass Topped Counter, Tech, high</t>
  </si>
  <si>
    <t>Counter Alu 100</t>
  </si>
  <si>
    <t>Counter Alu 50</t>
  </si>
  <si>
    <t>iPad</t>
  </si>
  <si>
    <t>Orchid in a pot</t>
  </si>
  <si>
    <t>High flower arrangement for counter</t>
  </si>
  <si>
    <t>Low flower arrengement for table or counter</t>
  </si>
  <si>
    <t>Low flower arrengement for bar table</t>
  </si>
  <si>
    <t xml:space="preserve">Schefflera </t>
  </si>
  <si>
    <t>Golden Creeper aprrox. 150cm tall</t>
  </si>
  <si>
    <t>Money Tree with braided trunk approx. 160cm tall</t>
  </si>
  <si>
    <t>Arrangement for placement on floor approx. 150cm tall</t>
  </si>
  <si>
    <t>Ficus, approx. 120 cm tall</t>
  </si>
  <si>
    <t>Money Tree plant, approx. 190 cm tall</t>
  </si>
  <si>
    <t>Areca Palm, approx. 170 cm tall</t>
  </si>
  <si>
    <t>Ficus Alii, approx. 120 cm tall</t>
  </si>
  <si>
    <t>Yucca palm approx. 140cm tall</t>
  </si>
  <si>
    <t>Large arrangement for counter</t>
  </si>
  <si>
    <t>Round bouquet for counter</t>
  </si>
  <si>
    <t>High Ivy for floor, approx 100cm.</t>
  </si>
  <si>
    <t>Curtain Wood, grey, 1m</t>
  </si>
  <si>
    <t>Curtain Alu, blue, 1m</t>
  </si>
  <si>
    <t>Curtain Alu, black, 1m</t>
  </si>
  <si>
    <t>Curtain Alu, grey, 1m</t>
  </si>
  <si>
    <t>Curtain Alu, white, 1m</t>
  </si>
  <si>
    <t>Curtain Wood, white, 1m</t>
  </si>
  <si>
    <t>Curtain Wood, blue, 1m</t>
  </si>
  <si>
    <t>Curtain Wood, black, 1m</t>
  </si>
  <si>
    <t>SPECIAL CARPETS, delivery time required. Price per sq.m.</t>
  </si>
  <si>
    <t>Coffee Machine Medium</t>
  </si>
  <si>
    <t>Coffee Machine Large</t>
  </si>
  <si>
    <t>Espresso Machine small</t>
  </si>
  <si>
    <t>On request</t>
  </si>
  <si>
    <t>Coin carpet, black</t>
  </si>
  <si>
    <t>Coin carpet, white</t>
  </si>
  <si>
    <t>INDOOR POWER, incl. consumption</t>
  </si>
  <si>
    <t>xx:xx-xx:xx</t>
  </si>
  <si>
    <t>CUSTOMER AND STAND DETAILS</t>
  </si>
  <si>
    <t>Exhibiting company</t>
  </si>
  <si>
    <t>Stand no.</t>
  </si>
  <si>
    <t>Contact person</t>
  </si>
  <si>
    <t>Direct phone/Mobile</t>
  </si>
  <si>
    <t>Trade fair/Event</t>
  </si>
  <si>
    <t>Stand size [W x L] / [sq.m.]</t>
  </si>
  <si>
    <t>Arrival at Elmia stand</t>
  </si>
  <si>
    <t>ENTER YOUR ORDER BELOW. Your order value is shown on the right -&gt;&gt;</t>
  </si>
  <si>
    <t>Order value</t>
  </si>
  <si>
    <r>
      <rPr>
        <sz val="11"/>
        <color theme="1"/>
        <rFont val="Calibri"/>
        <family val="2"/>
        <scheme val="minor"/>
      </rPr>
      <t>Scroll down to see the entire list.</t>
    </r>
  </si>
  <si>
    <t>Item no.</t>
  </si>
  <si>
    <t>Description</t>
  </si>
  <si>
    <t>Qty</t>
  </si>
  <si>
    <t>Unit price</t>
  </si>
  <si>
    <t>Total</t>
  </si>
  <si>
    <t>STAND SYSTEM ALU (max. load 10 kg/wall module)</t>
  </si>
  <si>
    <r>
      <rPr>
        <sz val="11"/>
        <color theme="1"/>
        <rFont val="Calibri"/>
        <family val="2"/>
        <scheme val="minor"/>
      </rPr>
      <t>Carpet to buy Expo Color, navy blue</t>
    </r>
  </si>
  <si>
    <r>
      <rPr>
        <sz val="11"/>
        <color theme="1"/>
        <rFont val="Calibri"/>
        <family val="2"/>
        <scheme val="minor"/>
      </rPr>
      <t>Carpet to buy Expo Color, dark blue</t>
    </r>
  </si>
  <si>
    <r>
      <rPr>
        <sz val="11"/>
        <color theme="1"/>
        <rFont val="Calibri"/>
        <family val="2"/>
        <scheme val="minor"/>
      </rPr>
      <t>Carpet to buy Expo Color, dark grey</t>
    </r>
  </si>
  <si>
    <r>
      <rPr>
        <sz val="11"/>
        <color theme="1"/>
        <rFont val="Calibri"/>
        <family val="2"/>
        <scheme val="minor"/>
      </rPr>
      <t>Folding door Alu, white, 1m</t>
    </r>
  </si>
  <si>
    <r>
      <rPr>
        <sz val="11"/>
        <color theme="1"/>
        <rFont val="Calibri"/>
        <family val="2"/>
        <scheme val="minor"/>
      </rPr>
      <t>Carpet to buy Expo Color, dark green</t>
    </r>
  </si>
  <si>
    <r>
      <rPr>
        <sz val="11"/>
        <color theme="1"/>
        <rFont val="Calibri"/>
        <family val="2"/>
        <scheme val="minor"/>
      </rPr>
      <t>Carpet to buy Expo Color, dark purple</t>
    </r>
  </si>
  <si>
    <r>
      <rPr>
        <sz val="11"/>
        <color theme="1"/>
        <rFont val="Calibri"/>
        <family val="2"/>
        <scheme val="minor"/>
      </rPr>
      <t>Carpet to buy Expo Color, orange</t>
    </r>
  </si>
  <si>
    <r>
      <rPr>
        <sz val="11"/>
        <color theme="1"/>
        <rFont val="Calibri"/>
        <family val="2"/>
        <scheme val="minor"/>
      </rPr>
      <t>Carpet to buy Expo Color, petunia</t>
    </r>
  </si>
  <si>
    <r>
      <rPr>
        <sz val="11"/>
        <color theme="1"/>
        <rFont val="Calibri"/>
        <family val="2"/>
        <scheme val="minor"/>
      </rPr>
      <t>Carpet to buy Expo Color, pistachio</t>
    </r>
  </si>
  <si>
    <r>
      <rPr>
        <sz val="11"/>
        <color theme="1"/>
        <rFont val="Calibri"/>
        <family val="2"/>
        <scheme val="minor"/>
      </rPr>
      <t>Carpet to buy Expo Color, pink</t>
    </r>
  </si>
  <si>
    <r>
      <rPr>
        <sz val="11"/>
        <color theme="1"/>
        <rFont val="Calibri"/>
        <family val="2"/>
        <scheme val="minor"/>
      </rPr>
      <t>Carpet to buy Expo Color, red</t>
    </r>
  </si>
  <si>
    <r>
      <rPr>
        <sz val="11"/>
        <color theme="1"/>
        <rFont val="Calibri"/>
        <family val="2"/>
        <scheme val="minor"/>
      </rPr>
      <t>Carpet to buy Expo Color, black</t>
    </r>
  </si>
  <si>
    <r>
      <rPr>
        <sz val="11"/>
        <color theme="1"/>
        <rFont val="Calibri"/>
        <family val="2"/>
        <scheme val="minor"/>
      </rPr>
      <t>Carpet to buy Expo Color, turquoise</t>
    </r>
  </si>
  <si>
    <r>
      <rPr>
        <sz val="11"/>
        <color theme="1"/>
        <rFont val="Calibri"/>
        <family val="2"/>
        <scheme val="minor"/>
      </rPr>
      <t>Carpet to buy Expo Color, warm red</t>
    </r>
  </si>
  <si>
    <r>
      <rPr>
        <sz val="11"/>
        <color theme="1"/>
        <rFont val="Calibri"/>
        <family val="2"/>
        <scheme val="minor"/>
      </rPr>
      <t>Carpet to buy Expo Color, white</t>
    </r>
  </si>
  <si>
    <r>
      <rPr>
        <sz val="11"/>
        <color theme="1"/>
        <rFont val="Calibri"/>
        <family val="2"/>
        <scheme val="minor"/>
      </rPr>
      <t>Plastic bag hanger</t>
    </r>
  </si>
  <si>
    <r>
      <rPr>
        <sz val="11"/>
        <color theme="1"/>
        <rFont val="Calibri"/>
        <family val="2"/>
        <scheme val="minor"/>
      </rPr>
      <t>Carpet to buy Expo Color, spring green</t>
    </r>
  </si>
  <si>
    <r>
      <rPr>
        <sz val="11"/>
        <color theme="1"/>
        <rFont val="Calibri"/>
        <family val="2"/>
        <scheme val="minor"/>
      </rPr>
      <t>Ceiling Clouds, black</t>
    </r>
  </si>
  <si>
    <r>
      <rPr>
        <sz val="11"/>
        <color theme="1"/>
        <rFont val="Calibri"/>
        <family val="2"/>
        <scheme val="minor"/>
      </rPr>
      <t>Carpet to buy Expo Trend, beige</t>
    </r>
  </si>
  <si>
    <r>
      <rPr>
        <sz val="11"/>
        <color theme="1"/>
        <rFont val="Calibri"/>
        <family val="2"/>
        <scheme val="minor"/>
      </rPr>
      <t>Ceiling Clouds, white</t>
    </r>
  </si>
  <si>
    <r>
      <rPr>
        <sz val="11"/>
        <color theme="1"/>
        <rFont val="Calibri"/>
        <family val="2"/>
        <scheme val="minor"/>
      </rPr>
      <t>Carpet to buy Expo Trend, brown</t>
    </r>
  </si>
  <si>
    <t>STAND SYSTEM WOOD (max. load 10 kg/wall module)</t>
  </si>
  <si>
    <r>
      <rPr>
        <sz val="11"/>
        <color theme="1"/>
        <rFont val="Calibri"/>
        <family val="2"/>
        <scheme val="minor"/>
      </rPr>
      <t>Carpet to buy Expo Trend, green</t>
    </r>
  </si>
  <si>
    <r>
      <rPr>
        <sz val="11"/>
        <color theme="1"/>
        <rFont val="Calibri"/>
        <family val="2"/>
        <scheme val="minor"/>
      </rPr>
      <t>Wall Wood, straight, 0.5m</t>
    </r>
  </si>
  <si>
    <r>
      <rPr>
        <sz val="11"/>
        <color theme="1"/>
        <rFont val="Calibri"/>
        <family val="2"/>
        <scheme val="minor"/>
      </rPr>
      <t>Carpet to buy Expo Trend, bright blue</t>
    </r>
  </si>
  <si>
    <r>
      <rPr>
        <sz val="11"/>
        <color theme="1"/>
        <rFont val="Calibri"/>
        <family val="2"/>
        <scheme val="minor"/>
      </rPr>
      <t>Wall Wood, straight, 1m</t>
    </r>
  </si>
  <si>
    <r>
      <rPr>
        <sz val="11"/>
        <color theme="1"/>
        <rFont val="Calibri"/>
        <family val="2"/>
        <scheme val="minor"/>
      </rPr>
      <t>Carpet to buy Expo Trend, purple</t>
    </r>
  </si>
  <si>
    <r>
      <rPr>
        <sz val="11"/>
        <color theme="1"/>
        <rFont val="Calibri"/>
        <family val="2"/>
        <scheme val="minor"/>
      </rPr>
      <t>Carpet to buy Expo Trend, lime</t>
    </r>
  </si>
  <si>
    <r>
      <rPr>
        <sz val="11"/>
        <color theme="1"/>
        <rFont val="Calibri"/>
        <family val="2"/>
        <scheme val="minor"/>
      </rPr>
      <t>Door Wood, white</t>
    </r>
  </si>
  <si>
    <r>
      <rPr>
        <sz val="11"/>
        <color theme="1"/>
        <rFont val="Calibri"/>
        <family val="2"/>
        <scheme val="minor"/>
      </rPr>
      <t>Carpet to buy Expo Trend, light grey</t>
    </r>
  </si>
  <si>
    <r>
      <rPr>
        <sz val="11"/>
        <color theme="1"/>
        <rFont val="Calibri"/>
        <family val="2"/>
        <scheme val="minor"/>
      </rPr>
      <t>Carpet to buy Expo Trend, navy blue</t>
    </r>
  </si>
  <si>
    <r>
      <rPr>
        <sz val="11"/>
        <color theme="1"/>
        <rFont val="Calibri"/>
        <family val="2"/>
        <scheme val="minor"/>
      </rPr>
      <t>Carpet to buy Expo Trend, medium grey</t>
    </r>
  </si>
  <si>
    <r>
      <rPr>
        <sz val="11"/>
        <color theme="1"/>
        <rFont val="Calibri"/>
        <family val="2"/>
        <scheme val="minor"/>
      </rPr>
      <t>Carpet to buy Expo Trend, dark blue</t>
    </r>
  </si>
  <si>
    <r>
      <rPr>
        <sz val="11"/>
        <color theme="1"/>
        <rFont val="Calibri"/>
        <family val="2"/>
        <scheme val="minor"/>
      </rPr>
      <t>Carpet to buy Expo Trend, dark grey</t>
    </r>
  </si>
  <si>
    <r>
      <rPr>
        <sz val="11"/>
        <color theme="1"/>
        <rFont val="Calibri"/>
        <family val="2"/>
        <scheme val="minor"/>
      </rPr>
      <t>Carpet to buy Expo Trend, orange</t>
    </r>
  </si>
  <si>
    <r>
      <rPr>
        <sz val="11"/>
        <color theme="1"/>
        <rFont val="Calibri"/>
        <family val="2"/>
        <scheme val="minor"/>
      </rPr>
      <t>Carpet to buy Expo Trend, pink</t>
    </r>
  </si>
  <si>
    <r>
      <rPr>
        <sz val="11"/>
        <color theme="1"/>
        <rFont val="Calibri"/>
        <family val="2"/>
        <scheme val="minor"/>
      </rPr>
      <t>Carpet to buy Expo Trend, red</t>
    </r>
  </si>
  <si>
    <r>
      <rPr>
        <sz val="11"/>
        <color theme="1"/>
        <rFont val="Calibri"/>
        <family val="2"/>
        <scheme val="minor"/>
      </rPr>
      <t>Carpet to buy Expo Trend, black</t>
    </r>
  </si>
  <si>
    <r>
      <rPr>
        <sz val="11"/>
        <color theme="1"/>
        <rFont val="Calibri"/>
        <family val="2"/>
        <scheme val="minor"/>
      </rPr>
      <t>Expo Struktur, grey</t>
    </r>
  </si>
  <si>
    <r>
      <rPr>
        <sz val="11"/>
        <color theme="1"/>
        <rFont val="Calibri"/>
        <family val="2"/>
        <scheme val="minor"/>
      </rPr>
      <t>Expo Struktur, red</t>
    </r>
  </si>
  <si>
    <r>
      <rPr>
        <sz val="11"/>
        <color theme="1"/>
        <rFont val="Calibri"/>
        <family val="2"/>
        <scheme val="minor"/>
      </rPr>
      <t>Restoration of wall</t>
    </r>
  </si>
  <si>
    <r>
      <rPr>
        <sz val="11"/>
        <color theme="1"/>
        <rFont val="Calibri"/>
        <family val="2"/>
        <scheme val="minor"/>
      </rPr>
      <t>Expo Struktur, black</t>
    </r>
  </si>
  <si>
    <t>CARPET &amp; FLOORING</t>
  </si>
  <si>
    <r>
      <rPr>
        <sz val="11"/>
        <color theme="1"/>
        <rFont val="Calibri"/>
        <family val="2"/>
        <scheme val="minor"/>
      </rPr>
      <t>Expo Struktur, white</t>
    </r>
  </si>
  <si>
    <r>
      <rPr>
        <sz val="11"/>
        <color theme="1"/>
        <rFont val="Calibri"/>
        <family val="2"/>
        <scheme val="minor"/>
      </rPr>
      <t>CARPET TO HIRE, price per sq.m.</t>
    </r>
  </si>
  <si>
    <r>
      <rPr>
        <sz val="11"/>
        <color theme="1"/>
        <rFont val="Calibri"/>
        <family val="2"/>
        <scheme val="minor"/>
      </rPr>
      <t>Carpet to hire, beige</t>
    </r>
  </si>
  <si>
    <r>
      <rPr>
        <sz val="11"/>
        <color theme="1"/>
        <rFont val="Calibri"/>
        <family val="2"/>
        <scheme val="minor"/>
      </rPr>
      <t>Carpet to hire, blue</t>
    </r>
  </si>
  <si>
    <r>
      <rPr>
        <sz val="11"/>
        <color theme="1"/>
        <rFont val="Calibri"/>
        <family val="2"/>
        <scheme val="minor"/>
      </rPr>
      <t>Carpet to hire, blue-green</t>
    </r>
  </si>
  <si>
    <r>
      <rPr>
        <sz val="11"/>
        <color theme="1"/>
        <rFont val="Calibri"/>
        <family val="2"/>
        <scheme val="minor"/>
      </rPr>
      <t>Carpet to hire, brown</t>
    </r>
  </si>
  <si>
    <r>
      <rPr>
        <sz val="11"/>
        <color theme="1"/>
        <rFont val="Calibri"/>
        <family val="2"/>
        <scheme val="minor"/>
      </rPr>
      <t>Carpet to hire, denim</t>
    </r>
  </si>
  <si>
    <r>
      <rPr>
        <sz val="11"/>
        <color theme="1"/>
        <rFont val="Calibri"/>
        <family val="2"/>
        <scheme val="minor"/>
      </rPr>
      <t>Carpet to hire, graphite</t>
    </r>
  </si>
  <si>
    <r>
      <rPr>
        <sz val="11"/>
        <color theme="1"/>
        <rFont val="Calibri"/>
        <family val="2"/>
        <scheme val="minor"/>
      </rPr>
      <t>Carpet to hire, grey</t>
    </r>
  </si>
  <si>
    <r>
      <rPr>
        <sz val="11"/>
        <color theme="1"/>
        <rFont val="Calibri"/>
        <family val="2"/>
        <scheme val="minor"/>
      </rPr>
      <t>Carpet to hire, green</t>
    </r>
  </si>
  <si>
    <r>
      <rPr>
        <sz val="11"/>
        <color theme="1"/>
        <rFont val="Calibri"/>
        <family val="2"/>
        <scheme val="minor"/>
      </rPr>
      <t>Expo Chess, black &amp; white</t>
    </r>
  </si>
  <si>
    <r>
      <rPr>
        <sz val="11"/>
        <color theme="1"/>
        <rFont val="Calibri"/>
        <family val="2"/>
        <scheme val="minor"/>
      </rPr>
      <t>Carpet to hire, yellow</t>
    </r>
  </si>
  <si>
    <r>
      <rPr>
        <sz val="11"/>
        <color theme="1"/>
        <rFont val="Calibri"/>
        <family val="2"/>
        <scheme val="minor"/>
      </rPr>
      <t>Expo Lux, silver</t>
    </r>
  </si>
  <si>
    <r>
      <rPr>
        <sz val="11"/>
        <color theme="1"/>
        <rFont val="Calibri"/>
        <family val="2"/>
        <scheme val="minor"/>
      </rPr>
      <t>Carpet to hire, bright green</t>
    </r>
  </si>
  <si>
    <r>
      <rPr>
        <sz val="11"/>
        <color theme="1"/>
        <rFont val="Calibri"/>
        <family val="2"/>
        <scheme val="minor"/>
      </rPr>
      <t>Expo Lux, black</t>
    </r>
  </si>
  <si>
    <r>
      <rPr>
        <sz val="11"/>
        <color theme="1"/>
        <rFont val="Calibri"/>
        <family val="2"/>
        <scheme val="minor"/>
      </rPr>
      <t>Carpet to hire, bright red</t>
    </r>
  </si>
  <si>
    <r>
      <rPr>
        <sz val="11"/>
        <color theme="1"/>
        <rFont val="Calibri"/>
        <family val="2"/>
        <scheme val="minor"/>
      </rPr>
      <t>Expo Lux, white</t>
    </r>
  </si>
  <si>
    <r>
      <rPr>
        <sz val="11"/>
        <color theme="1"/>
        <rFont val="Calibri"/>
        <family val="2"/>
        <scheme val="minor"/>
      </rPr>
      <t>Carpet to hire, coconut</t>
    </r>
  </si>
  <si>
    <r>
      <rPr>
        <sz val="11"/>
        <color theme="1"/>
        <rFont val="Calibri"/>
        <family val="2"/>
        <scheme val="minor"/>
      </rPr>
      <t>Coin carpet, grey</t>
    </r>
  </si>
  <si>
    <r>
      <rPr>
        <sz val="11"/>
        <color theme="1"/>
        <rFont val="Calibri"/>
        <family val="2"/>
        <scheme val="minor"/>
      </rPr>
      <t>Carpet to hire, purple</t>
    </r>
  </si>
  <si>
    <r>
      <rPr>
        <sz val="11"/>
        <color theme="1"/>
        <rFont val="Calibri"/>
        <family val="2"/>
        <scheme val="minor"/>
      </rPr>
      <t>Carpet to hire, light blue</t>
    </r>
  </si>
  <si>
    <r>
      <rPr>
        <sz val="11"/>
        <color theme="1"/>
        <rFont val="Calibri"/>
        <family val="2"/>
        <scheme val="minor"/>
      </rPr>
      <t>Carpet to hire, dark blue</t>
    </r>
  </si>
  <si>
    <r>
      <rPr>
        <sz val="11"/>
        <color theme="1"/>
        <rFont val="Calibri"/>
        <family val="2"/>
        <scheme val="minor"/>
      </rPr>
      <t>Carpet to buy Expo Durk</t>
    </r>
  </si>
  <si>
    <r>
      <rPr>
        <sz val="11"/>
        <color theme="1"/>
        <rFont val="Calibri"/>
        <family val="2"/>
        <scheme val="minor"/>
      </rPr>
      <t>Carpet to hire, orange</t>
    </r>
  </si>
  <si>
    <r>
      <rPr>
        <sz val="11"/>
        <color theme="1"/>
        <rFont val="Calibri"/>
        <family val="2"/>
        <scheme val="minor"/>
      </rPr>
      <t>Expo Wood, black</t>
    </r>
  </si>
  <si>
    <r>
      <rPr>
        <sz val="11"/>
        <color theme="1"/>
        <rFont val="Calibri"/>
        <family val="2"/>
        <scheme val="minor"/>
      </rPr>
      <t>Carpet to hire, red</t>
    </r>
  </si>
  <si>
    <r>
      <rPr>
        <sz val="11"/>
        <color theme="1"/>
        <rFont val="Calibri"/>
        <family val="2"/>
        <scheme val="minor"/>
      </rPr>
      <t xml:space="preserve">Expo Wood, white </t>
    </r>
  </si>
  <si>
    <r>
      <rPr>
        <sz val="11"/>
        <color theme="1"/>
        <rFont val="Calibri"/>
        <family val="2"/>
        <scheme val="minor"/>
      </rPr>
      <t>Carpet to hire, sand</t>
    </r>
  </si>
  <si>
    <r>
      <rPr>
        <sz val="11"/>
        <color theme="1"/>
        <rFont val="Calibri"/>
        <family val="2"/>
        <scheme val="minor"/>
      </rPr>
      <t xml:space="preserve">Expo Wood, oak </t>
    </r>
  </si>
  <si>
    <r>
      <rPr>
        <sz val="11"/>
        <color theme="1"/>
        <rFont val="Calibri"/>
        <family val="2"/>
        <scheme val="minor"/>
      </rPr>
      <t>Carpet to hire, black</t>
    </r>
  </si>
  <si>
    <r>
      <rPr>
        <sz val="11"/>
        <color theme="1"/>
        <rFont val="Calibri"/>
        <family val="2"/>
        <scheme val="minor"/>
      </rPr>
      <t>Carpet to hire, burgundy</t>
    </r>
  </si>
  <si>
    <r>
      <rPr>
        <sz val="11"/>
        <color theme="1"/>
        <rFont val="Calibri"/>
        <family val="2"/>
        <scheme val="minor"/>
      </rPr>
      <t xml:space="preserve">Expo Park </t>
    </r>
  </si>
  <si>
    <r>
      <rPr>
        <sz val="11"/>
        <color theme="1"/>
        <rFont val="Calibri"/>
        <family val="2"/>
        <scheme val="minor"/>
      </rPr>
      <t xml:space="preserve">CARPET TO BUY, including laying and lamination. Price per sq.m.
</t>
    </r>
  </si>
  <si>
    <r>
      <rPr>
        <sz val="11"/>
        <color theme="1"/>
        <rFont val="Calibri"/>
        <family val="2"/>
        <scheme val="minor"/>
      </rPr>
      <t xml:space="preserve">Expo Landscape </t>
    </r>
  </si>
  <si>
    <r>
      <rPr>
        <sz val="11"/>
        <color theme="1"/>
        <rFont val="Calibri"/>
        <family val="2"/>
        <scheme val="minor"/>
      </rPr>
      <t>Carpet to buy Expo Grass</t>
    </r>
  </si>
  <si>
    <r>
      <rPr>
        <sz val="11"/>
        <color theme="1"/>
        <rFont val="Calibri"/>
        <family val="2"/>
        <scheme val="minor"/>
      </rPr>
      <t>Carpet to buy Expo Color, beige</t>
    </r>
  </si>
  <si>
    <r>
      <rPr>
        <sz val="11"/>
        <color theme="1"/>
        <rFont val="Calibri"/>
        <family val="2"/>
        <scheme val="minor"/>
      </rPr>
      <t xml:space="preserve">Expo Marksten (paving stones) </t>
    </r>
  </si>
  <si>
    <r>
      <rPr>
        <sz val="11"/>
        <color theme="1"/>
        <rFont val="Calibri"/>
        <family val="2"/>
        <scheme val="minor"/>
      </rPr>
      <t>Carpet to buy Expo Color, brown</t>
    </r>
  </si>
  <si>
    <r>
      <rPr>
        <sz val="11"/>
        <color theme="1"/>
        <rFont val="Calibri"/>
        <family val="2"/>
        <scheme val="minor"/>
      </rPr>
      <t>Carpet to buy Expo Color, deep red</t>
    </r>
  </si>
  <si>
    <r>
      <rPr>
        <sz val="11"/>
        <color theme="1"/>
        <rFont val="Calibri"/>
        <family val="2"/>
        <scheme val="minor"/>
      </rPr>
      <t>Carpet to buy Expo Color, graphite</t>
    </r>
  </si>
  <si>
    <r>
      <rPr>
        <sz val="11"/>
        <color theme="1"/>
        <rFont val="Calibri"/>
        <family val="2"/>
        <scheme val="minor"/>
      </rPr>
      <t>Carpet to buy Expo Color, grey</t>
    </r>
  </si>
  <si>
    <r>
      <rPr>
        <sz val="11"/>
        <color theme="1"/>
        <rFont val="Calibri"/>
        <family val="2"/>
        <scheme val="minor"/>
      </rPr>
      <t>Carpet to buy Expo Color, green</t>
    </r>
  </si>
  <si>
    <r>
      <rPr>
        <sz val="11"/>
        <color theme="1"/>
        <rFont val="Calibri"/>
        <family val="2"/>
        <scheme val="minor"/>
      </rPr>
      <t>Carpet to buy Expo Color, yellow</t>
    </r>
  </si>
  <si>
    <r>
      <rPr>
        <sz val="11"/>
        <color theme="1"/>
        <rFont val="Calibri"/>
        <family val="2"/>
        <scheme val="minor"/>
      </rPr>
      <t>Carpet to buy Expo Color, raspberry</t>
    </r>
  </si>
  <si>
    <r>
      <rPr>
        <sz val="11"/>
        <color theme="1"/>
        <rFont val="Calibri"/>
        <family val="2"/>
        <scheme val="minor"/>
      </rPr>
      <t>Carpet to buy Expo Color, bright blue</t>
    </r>
  </si>
  <si>
    <r>
      <rPr>
        <sz val="11"/>
        <color theme="1"/>
        <rFont val="Calibri"/>
        <family val="2"/>
        <scheme val="minor"/>
      </rPr>
      <t>Carpet to buy Expo Color, coconut</t>
    </r>
  </si>
  <si>
    <r>
      <rPr>
        <sz val="11"/>
        <color theme="1"/>
        <rFont val="Calibri"/>
        <family val="2"/>
        <scheme val="minor"/>
      </rPr>
      <t>Carpet to buy Expo Color, purple</t>
    </r>
  </si>
  <si>
    <r>
      <rPr>
        <sz val="11"/>
        <color theme="1"/>
        <rFont val="Calibri"/>
        <family val="2"/>
        <scheme val="minor"/>
      </rPr>
      <t>Carpet to buy Expo Color, lime</t>
    </r>
  </si>
  <si>
    <r>
      <rPr>
        <sz val="11"/>
        <color theme="1"/>
        <rFont val="Calibri"/>
        <family val="2"/>
        <scheme val="minor"/>
      </rPr>
      <t>Carpet to buy Expo Color, light blue</t>
    </r>
  </si>
  <si>
    <r>
      <rPr>
        <sz val="11"/>
        <color theme="1"/>
        <rFont val="Calibri"/>
        <family val="2"/>
        <scheme val="minor"/>
      </rPr>
      <t>Carpet to buy Expo Color, light grey</t>
    </r>
  </si>
  <si>
    <r>
      <rPr>
        <sz val="11"/>
        <color theme="1"/>
        <rFont val="Calibri"/>
        <family val="2"/>
        <scheme val="minor"/>
      </rPr>
      <t>TABLES</t>
    </r>
  </si>
  <si>
    <t>KITCHEN/STOREROOM EQUIPMENT</t>
  </si>
  <si>
    <r>
      <rPr>
        <sz val="11"/>
        <color theme="1"/>
        <rFont val="Calibri"/>
        <family val="2"/>
        <scheme val="minor"/>
      </rPr>
      <t>Drainage sink, incl. connection</t>
    </r>
  </si>
  <si>
    <r>
      <rPr>
        <sz val="11"/>
        <color theme="1"/>
        <rFont val="Calibri"/>
        <family val="2"/>
        <scheme val="minor"/>
      </rPr>
      <t>Storage shelving Store</t>
    </r>
  </si>
  <si>
    <r>
      <rPr>
        <sz val="11"/>
        <color theme="1"/>
        <rFont val="Calibri"/>
        <family val="2"/>
        <scheme val="minor"/>
      </rPr>
      <t>Coffee maker</t>
    </r>
  </si>
  <si>
    <r>
      <rPr>
        <sz val="11"/>
        <color theme="1"/>
        <rFont val="Calibri"/>
        <family val="2"/>
        <scheme val="minor"/>
      </rPr>
      <t>Coffee set incl. maker</t>
    </r>
  </si>
  <si>
    <r>
      <rPr>
        <sz val="11"/>
        <color theme="1"/>
        <rFont val="Calibri"/>
        <family val="2"/>
        <scheme val="minor"/>
      </rPr>
      <t>BAR TABLE</t>
    </r>
  </si>
  <si>
    <t>CHAIRS &amp; SEATING</t>
  </si>
  <si>
    <r>
      <rPr>
        <sz val="11"/>
        <color theme="1"/>
        <rFont val="Calibri"/>
        <family val="2"/>
        <scheme val="minor"/>
      </rPr>
      <t>Clothes rail</t>
    </r>
  </si>
  <si>
    <r>
      <rPr>
        <sz val="11"/>
        <color theme="1"/>
        <rFont val="Calibri"/>
        <family val="2"/>
        <scheme val="minor"/>
      </rPr>
      <t>Clothes hook</t>
    </r>
  </si>
  <si>
    <r>
      <rPr>
        <sz val="11"/>
        <color theme="1"/>
        <rFont val="Calibri"/>
        <family val="2"/>
        <scheme val="minor"/>
      </rPr>
      <t>Clothes hangers Sticks</t>
    </r>
  </si>
  <si>
    <r>
      <rPr>
        <sz val="11"/>
        <color theme="1"/>
        <rFont val="Calibri"/>
        <family val="2"/>
        <scheme val="minor"/>
      </rPr>
      <t>Bar stool Cobra</t>
    </r>
  </si>
  <si>
    <r>
      <rPr>
        <sz val="11"/>
        <color theme="1"/>
        <rFont val="Calibri"/>
        <family val="2"/>
        <scheme val="minor"/>
      </rPr>
      <t>Wall hook x 1, Wood system</t>
    </r>
  </si>
  <si>
    <r>
      <rPr>
        <sz val="11"/>
        <color theme="1"/>
        <rFont val="Calibri"/>
        <family val="2"/>
        <scheme val="minor"/>
      </rPr>
      <t>Bar stool Venus</t>
    </r>
  </si>
  <si>
    <r>
      <rPr>
        <sz val="11"/>
        <color theme="1"/>
        <rFont val="Calibri"/>
        <family val="2"/>
        <scheme val="minor"/>
      </rPr>
      <t>Wall hooks x 4, Wood system</t>
    </r>
  </si>
  <si>
    <r>
      <rPr>
        <sz val="11"/>
        <color theme="1"/>
        <rFont val="Calibri"/>
        <family val="2"/>
        <scheme val="minor"/>
      </rPr>
      <t>Armchair A2</t>
    </r>
  </si>
  <si>
    <r>
      <rPr>
        <sz val="11"/>
        <color theme="1"/>
        <rFont val="Calibri"/>
        <family val="2"/>
        <scheme val="minor"/>
      </rPr>
      <t>Clothes stand Rigga</t>
    </r>
  </si>
  <si>
    <r>
      <rPr>
        <sz val="11"/>
        <color theme="1"/>
        <rFont val="Calibri"/>
        <family val="2"/>
        <scheme val="minor"/>
      </rPr>
      <t>Armchair Cabin</t>
    </r>
  </si>
  <si>
    <r>
      <rPr>
        <sz val="11"/>
        <color theme="1"/>
        <rFont val="Calibri"/>
        <family val="2"/>
        <scheme val="minor"/>
      </rPr>
      <t>Fridge, round</t>
    </r>
  </si>
  <si>
    <r>
      <rPr>
        <sz val="11"/>
        <color theme="1"/>
        <rFont val="Calibri"/>
        <family val="2"/>
        <scheme val="minor"/>
      </rPr>
      <t>Armchair Mim 34</t>
    </r>
  </si>
  <si>
    <r>
      <rPr>
        <sz val="11"/>
        <color theme="1"/>
        <rFont val="Calibri"/>
        <family val="2"/>
        <scheme val="minor"/>
      </rPr>
      <t>Sofa A2</t>
    </r>
  </si>
  <si>
    <r>
      <rPr>
        <sz val="11"/>
        <color theme="1"/>
        <rFont val="Calibri"/>
        <family val="2"/>
        <scheme val="minor"/>
      </rPr>
      <t>Waste basket, cardboard</t>
    </r>
  </si>
  <si>
    <r>
      <rPr>
        <sz val="11"/>
        <color theme="1"/>
        <rFont val="Calibri"/>
        <family val="2"/>
        <scheme val="minor"/>
      </rPr>
      <t>Chair, grey plastic, fabric cover</t>
    </r>
  </si>
  <si>
    <r>
      <rPr>
        <sz val="11"/>
        <color theme="1"/>
        <rFont val="Calibri"/>
        <family val="2"/>
        <scheme val="minor"/>
      </rPr>
      <t>Chair Mind</t>
    </r>
  </si>
  <si>
    <r>
      <rPr>
        <sz val="11"/>
        <color theme="1"/>
        <rFont val="Calibri"/>
        <family val="2"/>
        <scheme val="minor"/>
      </rPr>
      <t>Kitchen unit incl. connection</t>
    </r>
  </si>
  <si>
    <r>
      <rPr>
        <sz val="11"/>
        <color theme="1"/>
        <rFont val="Calibri"/>
        <family val="2"/>
        <scheme val="minor"/>
      </rPr>
      <t>Folding chair Smart</t>
    </r>
  </si>
  <si>
    <r>
      <rPr>
        <sz val="11"/>
        <color theme="1"/>
        <rFont val="Calibri"/>
        <family val="2"/>
        <scheme val="minor"/>
      </rPr>
      <t>Chair Sting, Aluminium</t>
    </r>
  </si>
  <si>
    <r>
      <rPr>
        <sz val="11"/>
        <color theme="1"/>
        <rFont val="Calibri"/>
        <family val="2"/>
        <scheme val="minor"/>
      </rPr>
      <t>Watercooler, spring water</t>
    </r>
  </si>
  <si>
    <r>
      <rPr>
        <sz val="11"/>
        <color theme="1"/>
        <rFont val="Calibri"/>
        <family val="2"/>
        <scheme val="minor"/>
      </rPr>
      <t>Bench Ella</t>
    </r>
  </si>
  <si>
    <r>
      <rPr>
        <sz val="11"/>
        <color theme="1"/>
        <rFont val="Calibri"/>
        <family val="2"/>
        <scheme val="minor"/>
      </rPr>
      <t>Coat hanger Wall, Alu</t>
    </r>
  </si>
  <si>
    <t>LIGHTING</t>
  </si>
  <si>
    <r>
      <rPr>
        <sz val="11"/>
        <color theme="1"/>
        <rFont val="Calibri"/>
        <family val="2"/>
        <scheme val="minor"/>
      </rPr>
      <t>Spotlight Design 200W</t>
    </r>
  </si>
  <si>
    <t>COUNTERS &amp; PODIUMS</t>
  </si>
  <si>
    <r>
      <rPr>
        <sz val="11"/>
        <color theme="1"/>
        <rFont val="Calibri"/>
        <family val="2"/>
        <scheme val="minor"/>
      </rPr>
      <t>Bench Tech</t>
    </r>
  </si>
  <si>
    <r>
      <rPr>
        <sz val="11"/>
        <color theme="1"/>
        <rFont val="Calibri"/>
        <family val="2"/>
        <scheme val="minor"/>
      </rPr>
      <t>Demonstration counter Tech</t>
    </r>
  </si>
  <si>
    <r>
      <rPr>
        <sz val="11"/>
        <color theme="1"/>
        <rFont val="Calibri"/>
        <family val="2"/>
        <scheme val="minor"/>
      </rPr>
      <t>Counter Quick</t>
    </r>
  </si>
  <si>
    <r>
      <rPr>
        <sz val="11"/>
        <color theme="1"/>
        <rFont val="Calibri"/>
        <family val="2"/>
        <scheme val="minor"/>
      </rPr>
      <t>Counter Quick with computer top</t>
    </r>
  </si>
  <si>
    <r>
      <rPr>
        <sz val="11"/>
        <color theme="1"/>
        <rFont val="Calibri"/>
        <family val="2"/>
        <scheme val="minor"/>
      </rPr>
      <t>Counter Quick, corner section</t>
    </r>
  </si>
  <si>
    <r>
      <rPr>
        <sz val="11"/>
        <color theme="1"/>
        <rFont val="Calibri"/>
        <family val="2"/>
        <scheme val="minor"/>
      </rPr>
      <t>Fittings and other lighting, exc. power</t>
    </r>
  </si>
  <si>
    <r>
      <rPr>
        <sz val="11"/>
        <color theme="1"/>
        <rFont val="Calibri"/>
        <family val="2"/>
        <scheme val="minor"/>
      </rPr>
      <t>Spotlight on fitting rail, min. x 3</t>
    </r>
  </si>
  <si>
    <r>
      <rPr>
        <sz val="11"/>
        <color theme="1"/>
        <rFont val="Calibri"/>
        <family val="2"/>
        <scheme val="minor"/>
      </rPr>
      <t>Distribution box 32A</t>
    </r>
  </si>
  <si>
    <t>PLUMBING &amp; COMPRESSED AIR</t>
  </si>
  <si>
    <r>
      <rPr>
        <sz val="11"/>
        <color theme="1"/>
        <rFont val="Calibri"/>
        <family val="2"/>
        <scheme val="minor"/>
      </rPr>
      <t>Compressed air, indoors</t>
    </r>
  </si>
  <si>
    <r>
      <rPr>
        <sz val="11"/>
        <color theme="1"/>
        <rFont val="Calibri"/>
        <family val="2"/>
        <scheme val="minor"/>
      </rPr>
      <t>Water connection</t>
    </r>
  </si>
  <si>
    <t>SHELVES &amp; BROCHURE STANDS</t>
  </si>
  <si>
    <r>
      <rPr>
        <sz val="11"/>
        <color theme="1"/>
        <rFont val="Calibri"/>
        <family val="2"/>
        <scheme val="minor"/>
      </rPr>
      <t>Drainage</t>
    </r>
  </si>
  <si>
    <t>RIGGING, WIRING &amp; INSTALLATION</t>
  </si>
  <si>
    <r>
      <rPr>
        <sz val="11"/>
        <color theme="1"/>
        <rFont val="Calibri"/>
        <family val="2"/>
        <scheme val="minor"/>
      </rPr>
      <t>Wire Hall A and B, 150-300 kg</t>
    </r>
  </si>
  <si>
    <r>
      <rPr>
        <sz val="11"/>
        <color theme="1"/>
        <rFont val="Calibri"/>
        <family val="2"/>
        <scheme val="minor"/>
      </rPr>
      <t>Brochure stand Tower</t>
    </r>
  </si>
  <si>
    <r>
      <rPr>
        <sz val="11"/>
        <color theme="1"/>
        <rFont val="Calibri"/>
        <family val="2"/>
        <scheme val="minor"/>
      </rPr>
      <t>Wire Hall A, B or C, max 50 kg</t>
    </r>
  </si>
  <si>
    <r>
      <rPr>
        <sz val="11"/>
        <color theme="1"/>
        <rFont val="Calibri"/>
        <family val="2"/>
        <scheme val="minor"/>
      </rPr>
      <t>Wire Hall A, B or C, 50-150 kg</t>
    </r>
  </si>
  <si>
    <r>
      <rPr>
        <sz val="11"/>
        <color theme="1"/>
        <rFont val="Calibri"/>
        <family val="2"/>
        <scheme val="minor"/>
      </rPr>
      <t>Brochure stand Spin</t>
    </r>
  </si>
  <si>
    <r>
      <rPr>
        <sz val="11"/>
        <color theme="1"/>
        <rFont val="Calibri"/>
        <family val="2"/>
        <scheme val="minor"/>
      </rPr>
      <t>Wire Hall D, 101-200 kg</t>
    </r>
  </si>
  <si>
    <r>
      <rPr>
        <sz val="11"/>
        <color theme="1"/>
        <rFont val="Calibri"/>
        <family val="2"/>
        <scheme val="minor"/>
      </rPr>
      <t>Brochure stand Torzo</t>
    </r>
  </si>
  <si>
    <r>
      <rPr>
        <sz val="11"/>
        <color theme="1"/>
        <rFont val="Calibri"/>
        <family val="2"/>
        <scheme val="minor"/>
      </rPr>
      <t>Wire Hall D, 201-300 kg</t>
    </r>
  </si>
  <si>
    <r>
      <rPr>
        <sz val="11"/>
        <color theme="1"/>
        <rFont val="Calibri"/>
        <family val="2"/>
        <scheme val="minor"/>
      </rPr>
      <t>Wire Hall D, max 100 kg</t>
    </r>
  </si>
  <si>
    <r>
      <rPr>
        <sz val="11"/>
        <color theme="1"/>
        <rFont val="Calibri"/>
        <family val="2"/>
        <scheme val="minor"/>
      </rPr>
      <t>Telpher max 500 kg, telpher weight 25 kg, wire not included.</t>
    </r>
  </si>
  <si>
    <r>
      <rPr>
        <sz val="11"/>
        <color theme="1"/>
        <rFont val="Calibri"/>
        <family val="2"/>
        <scheme val="minor"/>
      </rPr>
      <t>Telpher max 1000 kg, telpher weight 25 kg, wire not included.</t>
    </r>
  </si>
  <si>
    <r>
      <rPr>
        <sz val="11"/>
        <color theme="1"/>
        <rFont val="Calibri"/>
        <family val="2"/>
        <scheme val="minor"/>
      </rPr>
      <t>Other major material installation</t>
    </r>
  </si>
  <si>
    <r>
      <rPr>
        <sz val="11"/>
        <color theme="1"/>
        <rFont val="Calibri"/>
        <family val="2"/>
        <scheme val="minor"/>
      </rPr>
      <t>On request</t>
    </r>
  </si>
  <si>
    <r>
      <rPr>
        <sz val="11"/>
        <color theme="1"/>
        <rFont val="Calibri"/>
        <family val="2"/>
        <scheme val="minor"/>
      </rPr>
      <t>Shelf Alu, straight</t>
    </r>
  </si>
  <si>
    <t xml:space="preserve">                   ADDITIONAL INFORMATION FOR WIRING &amp; INSTALLATION</t>
  </si>
  <si>
    <r>
      <rPr>
        <sz val="11"/>
        <color theme="1"/>
        <rFont val="Calibri"/>
        <family val="2"/>
        <scheme val="minor"/>
      </rPr>
      <t>Shelf Alu, tilted</t>
    </r>
  </si>
  <si>
    <r>
      <rPr>
        <sz val="11"/>
        <color theme="1"/>
        <rFont val="Calibri"/>
        <family val="2"/>
        <scheme val="minor"/>
      </rPr>
      <t>What does the suspended material weigh?</t>
    </r>
  </si>
  <si>
    <r>
      <rPr>
        <sz val="11"/>
        <color theme="1"/>
        <rFont val="Calibri"/>
        <family val="2"/>
        <scheme val="minor"/>
      </rPr>
      <t>kg</t>
    </r>
  </si>
  <si>
    <r>
      <rPr>
        <sz val="11"/>
        <color theme="1"/>
        <rFont val="Calibri"/>
        <family val="2"/>
        <scheme val="minor"/>
      </rPr>
      <t>Shelf Design</t>
    </r>
  </si>
  <si>
    <r>
      <rPr>
        <sz val="11"/>
        <color theme="1"/>
        <rFont val="Calibri"/>
        <family val="2"/>
        <scheme val="minor"/>
      </rPr>
      <t>What is to be hung? (e.g. a hanging, streamer, sign)</t>
    </r>
  </si>
  <si>
    <t>CORDONS</t>
  </si>
  <si>
    <r>
      <rPr>
        <sz val="11"/>
        <color theme="1"/>
        <rFont val="Calibri"/>
        <family val="2"/>
        <scheme val="minor"/>
      </rPr>
      <t>Is material to be returned to you after the fair? (Yes/No)</t>
    </r>
  </si>
  <si>
    <r>
      <rPr>
        <sz val="11"/>
        <color theme="1"/>
        <rFont val="Calibri"/>
        <family val="2"/>
        <scheme val="minor"/>
      </rPr>
      <t>If yes, specify forwarding agent</t>
    </r>
  </si>
  <si>
    <r>
      <rPr>
        <sz val="11"/>
        <color theme="1"/>
        <rFont val="Calibri"/>
        <family val="2"/>
        <scheme val="minor"/>
      </rPr>
      <t>If yes, specify your client number</t>
    </r>
  </si>
  <si>
    <t>GLASS-FRONTED CABINETS</t>
  </si>
  <si>
    <t>INTERNET AT ELMIA</t>
  </si>
  <si>
    <t>CLEANING SERVICES</t>
  </si>
  <si>
    <r>
      <rPr>
        <sz val="11"/>
        <color theme="1"/>
        <rFont val="Calibri"/>
        <family val="2"/>
        <scheme val="minor"/>
      </rPr>
      <t>Cleaning, each day of the fair Price per sq.m. per day</t>
    </r>
  </si>
  <si>
    <r>
      <rPr>
        <sz val="11"/>
        <color theme="1"/>
        <rFont val="Calibri"/>
        <family val="2"/>
        <scheme val="minor"/>
      </rPr>
      <t>Internet connection, wired, Hall D</t>
    </r>
  </si>
  <si>
    <t>STAFFING SERVICES</t>
  </si>
  <si>
    <r>
      <rPr>
        <sz val="11"/>
        <color theme="1"/>
        <rFont val="Calibri"/>
        <family val="2"/>
        <scheme val="minor"/>
      </rPr>
      <t>Internet connection, wired, Hall A, B, C</t>
    </r>
  </si>
  <si>
    <r>
      <rPr>
        <sz val="11"/>
        <color theme="1"/>
        <rFont val="Calibri"/>
        <family val="2"/>
        <scheme val="minor"/>
      </rPr>
      <t>Stand host/hostess, basic level, per hour</t>
    </r>
  </si>
  <si>
    <t>IT PRODUCTS</t>
  </si>
  <si>
    <r>
      <rPr>
        <sz val="11"/>
        <color theme="1"/>
        <rFont val="Calibri"/>
        <family val="2"/>
        <scheme val="minor"/>
      </rPr>
      <t>Stand host/hostess, standard level, per hour</t>
    </r>
  </si>
  <si>
    <r>
      <rPr>
        <sz val="11"/>
        <color theme="1"/>
        <rFont val="Calibri"/>
        <family val="2"/>
        <scheme val="minor"/>
      </rPr>
      <t>Stand host/hostess, advanced level, per hour</t>
    </r>
  </si>
  <si>
    <r>
      <rPr>
        <sz val="11"/>
        <color theme="1"/>
        <rFont val="Calibri"/>
        <family val="2"/>
        <scheme val="minor"/>
      </rPr>
      <t>Security personnel, per hour daytime</t>
    </r>
  </si>
  <si>
    <r>
      <rPr>
        <sz val="11"/>
        <color theme="1"/>
        <rFont val="Calibri"/>
        <family val="2"/>
        <scheme val="minor"/>
      </rPr>
      <t>Storage of empty packaging, price/m</t>
    </r>
    <r>
      <rPr>
        <vertAlign val="superscript"/>
        <sz val="11"/>
        <color theme="1"/>
        <rFont val="Calibri"/>
        <family val="2"/>
        <scheme val="minor"/>
      </rPr>
      <t>3</t>
    </r>
    <r>
      <rPr>
        <sz val="11"/>
        <color theme="1"/>
        <rFont val="Calibri"/>
        <family val="2"/>
        <scheme val="minor"/>
      </rPr>
      <t>, (min charge 3 m</t>
    </r>
    <r>
      <rPr>
        <vertAlign val="superscript"/>
        <sz val="11"/>
        <color theme="1"/>
        <rFont val="Calibri"/>
        <family val="2"/>
        <scheme val="minor"/>
      </rPr>
      <t>3</t>
    </r>
    <r>
      <rPr>
        <sz val="11"/>
        <color theme="1"/>
        <rFont val="Calibri"/>
        <family val="2"/>
        <scheme val="minor"/>
      </rPr>
      <t>)</t>
    </r>
  </si>
  <si>
    <r>
      <rPr>
        <sz val="11"/>
        <color theme="1"/>
        <rFont val="Calibri"/>
        <family val="2"/>
        <scheme val="minor"/>
      </rPr>
      <t>Loading/unloading by truck, per EUR pallet</t>
    </r>
  </si>
  <si>
    <r>
      <rPr>
        <sz val="11"/>
        <color theme="1"/>
        <rFont val="Calibri"/>
        <family val="2"/>
        <scheme val="minor"/>
      </rPr>
      <t>Loading/unloading by truck, per long pallet</t>
    </r>
  </si>
  <si>
    <r>
      <rPr>
        <sz val="11"/>
        <color theme="1"/>
        <rFont val="Calibri"/>
        <family val="2"/>
        <scheme val="minor"/>
      </rPr>
      <t>Loading/unloading, whole vehicle</t>
    </r>
  </si>
  <si>
    <r>
      <rPr>
        <sz val="11"/>
        <color theme="1"/>
        <rFont val="Calibri"/>
        <family val="2"/>
        <scheme val="minor"/>
      </rPr>
      <t>Loading/Unloading, trailer</t>
    </r>
  </si>
  <si>
    <r>
      <rPr>
        <sz val="11"/>
        <color theme="1"/>
        <rFont val="Calibri"/>
        <family val="2"/>
        <scheme val="minor"/>
      </rPr>
      <t>Truck hire incl. operator, 1-5 ton</t>
    </r>
  </si>
  <si>
    <r>
      <rPr>
        <sz val="11"/>
        <color theme="1"/>
        <rFont val="Calibri"/>
        <family val="2"/>
        <scheme val="minor"/>
      </rPr>
      <t>Truck hire incl. operator, 5-15 ton</t>
    </r>
  </si>
  <si>
    <r>
      <rPr>
        <sz val="11"/>
        <color theme="1"/>
        <rFont val="Calibri"/>
        <family val="2"/>
        <scheme val="minor"/>
      </rPr>
      <t>Mail and courier packages delivered to Goods Inward at Elmia</t>
    </r>
  </si>
  <si>
    <r>
      <rPr>
        <sz val="11"/>
        <color theme="1"/>
        <rFont val="Calibri"/>
        <family val="2"/>
        <scheme val="minor"/>
      </rPr>
      <t>PC laptop</t>
    </r>
  </si>
  <si>
    <r>
      <rPr>
        <sz val="11"/>
        <color theme="1"/>
        <rFont val="Calibri"/>
        <family val="2"/>
        <scheme val="minor"/>
      </rPr>
      <t>Laser printer A4</t>
    </r>
  </si>
  <si>
    <r>
      <rPr>
        <sz val="11"/>
        <color theme="1"/>
        <rFont val="Calibri"/>
        <family val="2"/>
        <scheme val="minor"/>
      </rPr>
      <t>Laser printer A4, colour</t>
    </r>
  </si>
  <si>
    <r>
      <rPr>
        <sz val="11"/>
        <color theme="1"/>
        <rFont val="Calibri"/>
        <family val="2"/>
        <scheme val="minor"/>
      </rPr>
      <t>Multifunction printer A4, incl. fax</t>
    </r>
  </si>
  <si>
    <t>FLOWERS &amp; PLANTS – TO BUY</t>
  </si>
  <si>
    <r>
      <rPr>
        <sz val="11"/>
        <color theme="1"/>
        <rFont val="Calibri"/>
        <family val="2"/>
        <scheme val="minor"/>
      </rPr>
      <t>Counter-top cut flower arrangement</t>
    </r>
  </si>
  <si>
    <r>
      <rPr>
        <sz val="11"/>
        <color theme="1"/>
        <rFont val="Calibri"/>
        <family val="2"/>
        <scheme val="minor"/>
      </rPr>
      <t>Tall counter-top cut flower arrangement</t>
    </r>
  </si>
  <si>
    <r>
      <rPr>
        <sz val="11"/>
        <color theme="1"/>
        <rFont val="Calibri"/>
        <family val="2"/>
        <scheme val="minor"/>
      </rPr>
      <t>STATE NCS OR PMS CODE</t>
    </r>
  </si>
  <si>
    <t>Direct phone</t>
  </si>
  <si>
    <t>Stand size</t>
  </si>
  <si>
    <t>ORDERS</t>
  </si>
  <si>
    <t>DELIVERY</t>
  </si>
  <si>
    <t>RETURN</t>
  </si>
  <si>
    <t>TERMS OF HIRE ELMIA AB</t>
  </si>
  <si>
    <t xml:space="preserve">Price list, order forms and applications </t>
  </si>
  <si>
    <t>for exhibitors</t>
  </si>
  <si>
    <t>1. Company details</t>
  </si>
  <si>
    <t>2. Item and price list</t>
  </si>
  <si>
    <t>Order your items</t>
  </si>
  <si>
    <t>3. Stand sketch</t>
  </si>
  <si>
    <t>4. Lift hire</t>
  </si>
  <si>
    <t>Order and read terms of hire</t>
  </si>
  <si>
    <t>5. High construction/Extended exposure</t>
  </si>
  <si>
    <t>Apply and read regulations</t>
  </si>
  <si>
    <t>6. Change of construction time</t>
  </si>
  <si>
    <t>Apply and read regulations for altered moving-in and moving-out times</t>
  </si>
  <si>
    <t>7. Flammables and explosives</t>
  </si>
  <si>
    <t>8. Hot work</t>
  </si>
  <si>
    <t>Apply for permission</t>
  </si>
  <si>
    <t>Company details</t>
  </si>
  <si>
    <t>Post code</t>
  </si>
  <si>
    <t>City</t>
  </si>
  <si>
    <t>Mobile</t>
  </si>
  <si>
    <t>If different from the address in ‘Company details’ above.</t>
  </si>
  <si>
    <t>Stand details</t>
  </si>
  <si>
    <r>
      <rPr>
        <sz val="11"/>
        <color theme="1"/>
        <rFont val="Calibri"/>
        <family val="2"/>
        <scheme val="minor"/>
      </rPr>
      <t>Trade fair/Event</t>
    </r>
  </si>
  <si>
    <r>
      <rPr>
        <sz val="11"/>
        <color theme="1"/>
        <rFont val="Calibri"/>
        <family val="2"/>
        <scheme val="minor"/>
      </rPr>
      <t>Exhibiting company</t>
    </r>
  </si>
  <si>
    <r>
      <rPr>
        <sz val="11"/>
        <color theme="1"/>
        <rFont val="Calibri"/>
        <family val="2"/>
        <scheme val="minor"/>
      </rPr>
      <t>Address</t>
    </r>
  </si>
  <si>
    <r>
      <rPr>
        <sz val="11"/>
        <color theme="1"/>
        <rFont val="Calibri"/>
        <family val="2"/>
        <scheme val="minor"/>
      </rPr>
      <t>Post code</t>
    </r>
  </si>
  <si>
    <r>
      <rPr>
        <sz val="11"/>
        <color theme="1"/>
        <rFont val="Calibri"/>
        <family val="2"/>
        <scheme val="minor"/>
      </rPr>
      <t>Phone, switchboard (incl. area code)</t>
    </r>
  </si>
  <si>
    <r>
      <rPr>
        <sz val="11"/>
        <color theme="1"/>
        <rFont val="Calibri"/>
        <family val="2"/>
        <scheme val="minor"/>
      </rPr>
      <t>City</t>
    </r>
  </si>
  <si>
    <r>
      <rPr>
        <sz val="11"/>
        <color theme="1"/>
        <rFont val="Calibri"/>
        <family val="2"/>
        <scheme val="minor"/>
      </rPr>
      <t>E-mail</t>
    </r>
  </si>
  <si>
    <r>
      <rPr>
        <sz val="11"/>
        <color theme="1"/>
        <rFont val="Calibri"/>
        <family val="2"/>
        <scheme val="minor"/>
      </rPr>
      <t>Contact person</t>
    </r>
  </si>
  <si>
    <r>
      <rPr>
        <sz val="11"/>
        <color theme="1"/>
        <rFont val="Calibri"/>
        <family val="2"/>
        <scheme val="minor"/>
      </rPr>
      <t>Direct phone</t>
    </r>
  </si>
  <si>
    <r>
      <rPr>
        <sz val="11"/>
        <color theme="1"/>
        <rFont val="Calibri"/>
        <family val="2"/>
        <scheme val="minor"/>
      </rPr>
      <t>E-mail contact person</t>
    </r>
  </si>
  <si>
    <r>
      <rPr>
        <sz val="11"/>
        <color theme="1"/>
        <rFont val="Calibri"/>
        <family val="2"/>
        <scheme val="minor"/>
      </rPr>
      <t>Mobile</t>
    </r>
  </si>
  <si>
    <r>
      <rPr>
        <sz val="11"/>
        <color theme="1"/>
        <rFont val="Calibri"/>
        <family val="2"/>
        <scheme val="minor"/>
      </rPr>
      <t>Invoice recipient</t>
    </r>
  </si>
  <si>
    <r>
      <rPr>
        <sz val="11"/>
        <color theme="1"/>
        <rFont val="Calibri"/>
        <family val="2"/>
        <scheme val="minor"/>
      </rPr>
      <t>Stand no.</t>
    </r>
  </si>
  <si>
    <r>
      <rPr>
        <sz val="11"/>
        <color theme="1"/>
        <rFont val="Calibri"/>
        <family val="2"/>
        <scheme val="minor"/>
      </rPr>
      <t>Stand size, Width x Depth</t>
    </r>
  </si>
  <si>
    <r>
      <rPr>
        <sz val="11"/>
        <color theme="1"/>
        <rFont val="Calibri"/>
        <family val="2"/>
        <scheme val="minor"/>
      </rPr>
      <t>Arrival date at your Elmia stand</t>
    </r>
  </si>
  <si>
    <r>
      <rPr>
        <sz val="11"/>
        <color theme="1"/>
        <rFont val="Calibri"/>
        <family val="2"/>
        <scheme val="minor"/>
      </rPr>
      <t>Stand area, m</t>
    </r>
    <r>
      <rPr>
        <vertAlign val="superscript"/>
        <sz val="11"/>
        <color theme="1"/>
        <rFont val="Calibri"/>
        <family val="2"/>
        <scheme val="minor"/>
      </rPr>
      <t>2</t>
    </r>
  </si>
  <si>
    <t>Total area in sq.m.</t>
  </si>
  <si>
    <t>Arrival at the stand</t>
  </si>
  <si>
    <t>Other invoice recipient</t>
  </si>
  <si>
    <t>Registered no.</t>
  </si>
  <si>
    <t>E-mail invoice recipient</t>
  </si>
  <si>
    <t>Phone no. invoice recipient</t>
  </si>
  <si>
    <t>Date</t>
  </si>
  <si>
    <t>Time</t>
  </si>
  <si>
    <r>
      <rPr>
        <sz val="11"/>
        <color theme="1"/>
        <rFont val="Calibri"/>
        <family val="2"/>
        <scheme val="minor"/>
      </rPr>
      <t>Hire</t>
    </r>
  </si>
  <si>
    <r>
      <rPr>
        <sz val="11"/>
        <color theme="1"/>
        <rFont val="Calibri"/>
        <family val="2"/>
        <scheme val="minor"/>
      </rPr>
      <t>Item no.</t>
    </r>
  </si>
  <si>
    <r>
      <rPr>
        <sz val="11"/>
        <color theme="1"/>
        <rFont val="Calibri"/>
        <family val="2"/>
        <scheme val="minor"/>
      </rPr>
      <t>Qty</t>
    </r>
  </si>
  <si>
    <r>
      <rPr>
        <sz val="11"/>
        <color theme="1"/>
        <rFont val="Calibri"/>
        <family val="2"/>
        <scheme val="minor"/>
      </rPr>
      <t>Height 6/8/10 m</t>
    </r>
  </si>
  <si>
    <r>
      <rPr>
        <sz val="11"/>
        <color theme="1"/>
        <rFont val="Calibri"/>
        <family val="2"/>
        <scheme val="minor"/>
      </rPr>
      <t>Date</t>
    </r>
  </si>
  <si>
    <r>
      <rPr>
        <sz val="11"/>
        <color theme="1"/>
        <rFont val="Calibri"/>
        <family val="2"/>
        <scheme val="minor"/>
      </rPr>
      <t>Time</t>
    </r>
  </si>
  <si>
    <r>
      <rPr>
        <sz val="11"/>
        <color theme="1"/>
        <rFont val="Calibri"/>
        <family val="2"/>
        <scheme val="minor"/>
      </rPr>
      <t>Min hire 2 hours</t>
    </r>
  </si>
  <si>
    <r>
      <rPr>
        <sz val="11"/>
        <color theme="1"/>
        <rFont val="Calibri"/>
        <family val="2"/>
        <scheme val="minor"/>
      </rPr>
      <t>Hire 4 hours</t>
    </r>
  </si>
  <si>
    <r>
      <rPr>
        <sz val="11"/>
        <color theme="1"/>
        <rFont val="Calibri"/>
        <family val="2"/>
        <scheme val="minor"/>
      </rPr>
      <t>Hire full day</t>
    </r>
  </si>
  <si>
    <t>The undersigned has read the terms and conditions and accepts them in full.</t>
  </si>
  <si>
    <t>Signature</t>
  </si>
  <si>
    <t>Print name</t>
  </si>
  <si>
    <t>Stand number</t>
  </si>
  <si>
    <t>Any comments</t>
  </si>
  <si>
    <t>Elmia’s decision</t>
  </si>
  <si>
    <t>OK</t>
  </si>
  <si>
    <t>Rejected</t>
  </si>
  <si>
    <t>Processed by:</t>
  </si>
  <si>
    <t>Date:</t>
  </si>
  <si>
    <t>Phone:</t>
  </si>
  <si>
    <t>E-mail:</t>
  </si>
  <si>
    <r>
      <t xml:space="preserve">Application to </t>
    </r>
    <r>
      <rPr>
        <b/>
        <sz val="12"/>
        <rFont val="Calibri"/>
        <family val="2"/>
        <scheme val="minor"/>
      </rPr>
      <t>MOVE IN EARLY</t>
    </r>
    <r>
      <rPr>
        <sz val="12"/>
        <rFont val="Calibri"/>
        <family val="2"/>
        <scheme val="minor"/>
      </rPr>
      <t>, specify date, times and stand number for your requirements</t>
    </r>
  </si>
  <si>
    <r>
      <rPr>
        <sz val="11"/>
        <color theme="1"/>
        <rFont val="Calibri"/>
        <family val="2"/>
        <scheme val="minor"/>
      </rPr>
      <t>For Elmia’s use</t>
    </r>
  </si>
  <si>
    <r>
      <t xml:space="preserve">Application to </t>
    </r>
    <r>
      <rPr>
        <b/>
        <sz val="12"/>
        <rFont val="Calibri"/>
        <family val="2"/>
        <scheme val="minor"/>
      </rPr>
      <t>MOVE OUT LATE</t>
    </r>
    <r>
      <rPr>
        <sz val="12"/>
        <rFont val="Calibri"/>
        <family val="2"/>
        <scheme val="minor"/>
      </rPr>
      <t>, specify date, times and stand number for your requirements</t>
    </r>
  </si>
  <si>
    <t>(Description of any flammable goods)</t>
  </si>
  <si>
    <t>Elmia’s decision and comments</t>
  </si>
  <si>
    <r>
      <rPr>
        <b/>
        <sz val="11"/>
        <color indexed="8"/>
        <rFont val="Calibri"/>
        <family val="2"/>
        <scheme val="minor"/>
      </rPr>
      <t>Approved:</t>
    </r>
    <r>
      <rPr>
        <sz val="11"/>
        <color indexed="8"/>
        <rFont val="Calibri"/>
        <family val="2"/>
        <scheme val="minor"/>
      </rPr>
      <t xml:space="preserve"> Application approved.
</t>
    </r>
  </si>
  <si>
    <t>(Name)</t>
  </si>
  <si>
    <r>
      <rPr>
        <b/>
        <sz val="11"/>
        <color indexed="8"/>
        <rFont val="Calibri"/>
        <family val="2"/>
        <scheme val="minor"/>
      </rPr>
      <t xml:space="preserve">Rejected: </t>
    </r>
    <r>
      <rPr>
        <sz val="11"/>
        <color indexed="8"/>
        <rFont val="Calibri"/>
        <family val="2"/>
        <scheme val="minor"/>
      </rPr>
      <t>Application not approved.</t>
    </r>
  </si>
  <si>
    <t>(Phone and e-mail)</t>
  </si>
  <si>
    <r>
      <rPr>
        <sz val="11"/>
        <color theme="1"/>
        <rFont val="Calibri"/>
        <family val="2"/>
        <scheme val="minor"/>
      </rPr>
      <t>DD-MM-YYYY</t>
    </r>
  </si>
  <si>
    <t>Decision</t>
  </si>
  <si>
    <t>Processed by (name, phone, e-mail)</t>
  </si>
  <si>
    <r>
      <rPr>
        <sz val="11"/>
        <color theme="1"/>
        <rFont val="Calibri"/>
        <family val="2"/>
        <scheme val="minor"/>
      </rPr>
      <t>For Elmia’s use:</t>
    </r>
  </si>
  <si>
    <t>Permit/checklist for flammable and hot work</t>
  </si>
  <si>
    <t>Work site/Alarm address</t>
  </si>
  <si>
    <t>(Enter work site and alarm address)</t>
  </si>
  <si>
    <t>Working method</t>
  </si>
  <si>
    <t>Welding</t>
  </si>
  <si>
    <t>Cutting</t>
  </si>
  <si>
    <t>Soldering</t>
  </si>
  <si>
    <t>(Please tick)</t>
  </si>
  <si>
    <t>Hot air</t>
  </si>
  <si>
    <t>Bitumen melting pot</t>
  </si>
  <si>
    <t>Other</t>
  </si>
  <si>
    <t>(Specify)</t>
  </si>
  <si>
    <t>Permit to apply from</t>
  </si>
  <si>
    <t>Time:</t>
  </si>
  <si>
    <t>Permit to apply until</t>
  </si>
  <si>
    <t>The following sections/addresses in the automatic fire alarm are disconnected during the work:</t>
  </si>
  <si>
    <t>(Completed by Elmia)</t>
  </si>
  <si>
    <t>I, who will carry out this work, am authorised and qualified to do so.</t>
  </si>
  <si>
    <t>Monitoring during the work and own control is performed by a qualified fireguard (has completed a hot work course).</t>
  </si>
  <si>
    <t xml:space="preserve">Name of fireguard: </t>
  </si>
  <si>
    <t>Fireguard not needed</t>
  </si>
  <si>
    <t>1 hour</t>
  </si>
  <si>
    <t>For work performed in spaces containing/having contained flammable goods, permission has been obtained</t>
  </si>
  <si>
    <t xml:space="preserve"> by the appointed handling supervisor.</t>
  </si>
  <si>
    <t>The work site has been cleaned and watered if necessary.</t>
  </si>
  <si>
    <t>Flammable material at and near the work site has been removed, protected by covering</t>
  </si>
  <si>
    <t>or screened off.</t>
  </si>
  <si>
    <t>Heat-conducting constructions and concealed flammable building parts are present. These have been protected and are accessible</t>
  </si>
  <si>
    <t>for immediate firefighting.</t>
  </si>
  <si>
    <t>Not present:</t>
  </si>
  <si>
    <t xml:space="preserve">Crevices, holes, penetrations and other openings at and near the work site have been sealed or </t>
  </si>
  <si>
    <t>checked and protected.</t>
  </si>
  <si>
    <t xml:space="preserve">Not present: </t>
  </si>
  <si>
    <t>Approved, working, adequate firefighting equipment of the right type is available for immediate firefighting.</t>
  </si>
  <si>
    <t xml:space="preserve">The welding equipment is faultless. The acetylene bottle is fitted with kickback protection. The welding torch is fitted with a </t>
  </si>
  <si>
    <t>check valve for fuel gas and oxygen. Protective gloves and shutoff key are present.</t>
  </si>
  <si>
    <t>Not used:</t>
  </si>
  <si>
    <t>The emergency services can be alerted immediately.</t>
  </si>
  <si>
    <t>In waterproofing work or other drying/heating, the gas flame is enclosed.</t>
  </si>
  <si>
    <t>An open flame may be used to melt snow and ice.</t>
  </si>
  <si>
    <t>When drying a surface and applying a sealing layer, materials may be heated to 300 degrees C maximum.</t>
  </si>
  <si>
    <t xml:space="preserve">When melting bitumen, equipment must be handled in accordance with Swedish Fire </t>
  </si>
  <si>
    <t>Protection Association safety rules for the melting of bitumen when working on roofs and balconies.</t>
  </si>
  <si>
    <t>The undersigned has read and completed the above permit/checklist.</t>
  </si>
  <si>
    <t>Hot worker’s signature</t>
  </si>
  <si>
    <t>(Phone)</t>
  </si>
  <si>
    <t>(E-mail)</t>
  </si>
  <si>
    <t>(Signature)</t>
  </si>
  <si>
    <t>(Print name)</t>
  </si>
  <si>
    <r>
      <rPr>
        <b/>
        <sz val="11"/>
        <color indexed="8"/>
        <rFont val="Calibri"/>
        <family val="2"/>
        <scheme val="minor"/>
      </rPr>
      <t xml:space="preserve">Rejected: </t>
    </r>
    <r>
      <rPr>
        <sz val="11"/>
        <color indexed="8"/>
        <rFont val="Calibri"/>
        <family val="2"/>
        <scheme val="minor"/>
      </rPr>
      <t xml:space="preserve">Application not approved.
</t>
    </r>
  </si>
  <si>
    <t>Please describe what is to be suspended or exposed:</t>
  </si>
  <si>
    <t>Contact details of stand neighbours</t>
  </si>
  <si>
    <r>
      <rPr>
        <b/>
        <sz val="11"/>
        <color indexed="8"/>
        <rFont val="Calibri"/>
        <family val="2"/>
        <scheme val="minor"/>
      </rPr>
      <t xml:space="preserve">Approved: </t>
    </r>
    <r>
      <rPr>
        <sz val="11"/>
        <color indexed="8"/>
        <rFont val="Calibri"/>
        <family val="2"/>
        <scheme val="minor"/>
      </rPr>
      <t>Your application is approved according to the sketch you submitted. A cost of SEK 5,000 will be charged for use of the additional exposure space.</t>
    </r>
  </si>
  <si>
    <r>
      <rPr>
        <sz val="11"/>
        <color theme="1"/>
        <rFont val="Calibri"/>
        <family val="2"/>
        <scheme val="minor"/>
      </rPr>
      <t>(Name)</t>
    </r>
  </si>
  <si>
    <r>
      <rPr>
        <b/>
        <sz val="11"/>
        <color indexed="8"/>
        <rFont val="Calibri"/>
        <family val="2"/>
        <scheme val="minor"/>
      </rPr>
      <t xml:space="preserve">Rejected: </t>
    </r>
    <r>
      <rPr>
        <sz val="11"/>
        <color indexed="8"/>
        <rFont val="Calibri"/>
        <family val="2"/>
        <scheme val="minor"/>
      </rPr>
      <t xml:space="preserve">Your exposure/construction does not comply with the requirements and therefore cannot be approved. </t>
    </r>
  </si>
  <si>
    <r>
      <rPr>
        <sz val="11"/>
        <color theme="1"/>
        <rFont val="Calibri"/>
        <family val="2"/>
        <scheme val="minor"/>
      </rPr>
      <t>(Phone)</t>
    </r>
  </si>
  <si>
    <r>
      <rPr>
        <b/>
        <sz val="11"/>
        <color indexed="8"/>
        <rFont val="Calibri"/>
        <family val="2"/>
        <scheme val="minor"/>
      </rPr>
      <t xml:space="preserve">Approved on condition: </t>
    </r>
    <r>
      <rPr>
        <sz val="11"/>
        <color indexed="8"/>
        <rFont val="Calibri"/>
        <family val="2"/>
        <scheme val="minor"/>
      </rPr>
      <t xml:space="preserve">Your requested exposure is too close to the neighbouring stand. The minimum clearance is 2 m. Approval can be granted by Elmia only if you notify your stand neighbours. If you are unable to prove that you have notified your stand neighbours, Elmia AB’s fair management shall be entitled to decide on necessary actions on site. Any costs will be charged to the exhibitor.
</t>
    </r>
  </si>
  <si>
    <r>
      <rPr>
        <sz val="11"/>
        <color theme="1"/>
        <rFont val="Calibri"/>
        <family val="2"/>
        <scheme val="minor"/>
      </rPr>
      <t>(E-mail)</t>
    </r>
  </si>
  <si>
    <r>
      <rPr>
        <sz val="11"/>
        <color theme="1"/>
        <rFont val="Calibri"/>
        <family val="2"/>
        <scheme val="minor"/>
      </rPr>
      <t>Company/Contact person</t>
    </r>
  </si>
  <si>
    <r>
      <rPr>
        <sz val="11"/>
        <color theme="1"/>
        <rFont val="Calibri"/>
        <family val="2"/>
        <scheme val="minor"/>
      </rPr>
      <t>Phone</t>
    </r>
  </si>
  <si>
    <t>Mirror</t>
  </si>
  <si>
    <t>Light rig 10m with 10 CDM lights</t>
  </si>
  <si>
    <t>Light rig 12m with 12 CDM lights</t>
  </si>
  <si>
    <t xml:space="preserve">Light rig 16 m with 16 CDM lights </t>
  </si>
  <si>
    <t>Light rig 3m with 4 CDM lights</t>
  </si>
  <si>
    <t xml:space="preserve">Light rig 5 m with 5 CDM lights </t>
  </si>
  <si>
    <t xml:space="preserve">Light rig 8m with 8 CDM lamps </t>
  </si>
  <si>
    <t>Light rigs below include mounting, lights and electrical connections</t>
  </si>
  <si>
    <r>
      <t>TRANSPORT &amp; STORAGE, charged after the fair</t>
    </r>
    <r>
      <rPr>
        <sz val="11"/>
        <color theme="0"/>
        <rFont val="Calibri"/>
        <family val="2"/>
        <scheme val="minor"/>
      </rPr>
      <t xml:space="preserve">
</t>
    </r>
    <r>
      <rPr>
        <b/>
        <sz val="11"/>
        <color theme="0"/>
        <rFont val="Calibri"/>
        <family val="2"/>
        <scheme val="minor"/>
      </rPr>
      <t>All assignments subject to General Conditions of the Nordic Association of Freight Forwarders (NSAB 2000)</t>
    </r>
  </si>
  <si>
    <t>Price SEK</t>
  </si>
  <si>
    <t>Wire orders require additional information below</t>
  </si>
  <si>
    <t>Flexi barrier Belt stanchion, Black and Chrome</t>
  </si>
  <si>
    <t>We can help you with all sorts of graphics, banners, logotypes, signs, displays. Contact expo@elmia.se</t>
  </si>
  <si>
    <t>GRAPHICS in your stand</t>
  </si>
  <si>
    <t>Small material installation/per piece up to 1,5m</t>
  </si>
  <si>
    <t>Large material installation /per piece from 1,5 m &amp; up</t>
  </si>
  <si>
    <t>Carpet to buy Expo Color, medium green</t>
  </si>
  <si>
    <t>Carpet to buy Expo Color, carbon</t>
  </si>
  <si>
    <t>Carpet to buy Expo Trend, yellow</t>
  </si>
  <si>
    <t>We require an approved certificate both for the person who performs Hot Work and for the Fire Guard</t>
  </si>
  <si>
    <t>To be filled in by the authorized person at Elmia</t>
  </si>
  <si>
    <t xml:space="preserve">Table lamp </t>
  </si>
  <si>
    <t>Broshure stand Zick Zack</t>
  </si>
  <si>
    <t>Shelf Wood 110 cm white</t>
  </si>
  <si>
    <t>Shelf  Wood 190 cm white</t>
  </si>
  <si>
    <t>Barrier Rope stanchion, Hemp</t>
  </si>
  <si>
    <t>Counter Tisma, curved, white</t>
  </si>
  <si>
    <t xml:space="preserve">We can offer large LED walls, sound systems etc. Please contact expo@elmia.se </t>
  </si>
  <si>
    <t>State which media will be shown on the screen, and the type of cable required.</t>
  </si>
  <si>
    <t>Power supply 1-phase 230V, 10A</t>
  </si>
  <si>
    <t>Power supply 1-phase 230V, 10A, 24 hours</t>
  </si>
  <si>
    <t>Power supply 3-phase 400V, 16A, CEE</t>
  </si>
  <si>
    <t>Power supply 3-phase 400V, 32A, CEE, fuse 25A</t>
  </si>
  <si>
    <t>Power supply  3-phase 400V, 63A, CEE</t>
  </si>
  <si>
    <t>Power supply 3-phase, 24 hours</t>
  </si>
  <si>
    <t>Table white W120 D70 H73cm</t>
  </si>
  <si>
    <t>You need to order power supply 16A for Coffee Machine Medium &amp; Large</t>
  </si>
  <si>
    <t>Expo Glitter, gold</t>
  </si>
  <si>
    <t>Expo Glitter, silver</t>
  </si>
  <si>
    <t>Expot Glitter, red</t>
  </si>
  <si>
    <t>Expo Glitter, blue</t>
  </si>
  <si>
    <t>Expo Glitter black &amp; silver</t>
  </si>
  <si>
    <t>Expo Glitter black &amp; gold</t>
  </si>
  <si>
    <t>Laminate parquet, maple</t>
  </si>
  <si>
    <t>Laminate parquet, oak</t>
  </si>
  <si>
    <t>Maxi moulding, gold</t>
  </si>
  <si>
    <t>Maxi moulding, silver</t>
  </si>
  <si>
    <t>Table VM, white H70 Dia 70cm</t>
  </si>
  <si>
    <t>Table Blowmould D183 D76 H74cm</t>
  </si>
  <si>
    <t>Folding table W180 D80 H74cm</t>
  </si>
  <si>
    <t>Folding table W150 D80 H74cm</t>
  </si>
  <si>
    <t>Table Ultima, white W180 D80 H74cm</t>
  </si>
  <si>
    <t>Table Sting W70 D70 H72cm</t>
  </si>
  <si>
    <t>Table VM, black H70 Dia 70cm</t>
  </si>
  <si>
    <t xml:space="preserve">Lockable podium Tech </t>
  </si>
  <si>
    <t>Podium Quick, 100 x 50 x H40cm</t>
  </si>
  <si>
    <t>Podium Quick, 50 x 50 x H104cm</t>
  </si>
  <si>
    <t>Podium Quick, 50 x 50 x H40cm</t>
  </si>
  <si>
    <t>Podium Quick, 50 x 50 x H60cm</t>
  </si>
  <si>
    <t>Podium Quick, 50 x 50 x H80cm</t>
  </si>
  <si>
    <t>Podium Box, 50 x 50 H60cm</t>
  </si>
  <si>
    <t xml:space="preserve">Podium Box, 50 x 50 H80cm </t>
  </si>
  <si>
    <t>Podium Box, with plexitop 50 x 50 x h60cm</t>
  </si>
  <si>
    <t>Podium Box, with plexitop,  50 x 50 x h80cm</t>
  </si>
  <si>
    <t>Alu counter semi-circle 100cm, white top</t>
  </si>
  <si>
    <t>Alu counter quarter circle 100cm, white top</t>
  </si>
  <si>
    <t>Table VM, lounge black H50 Dia 70cm</t>
  </si>
  <si>
    <t>Table VM, lounge white H50 Dia 70cm</t>
  </si>
  <si>
    <t>Bar Table Flip H105 Dia 85cm</t>
  </si>
  <si>
    <t>Table VM, bar table white H110 Dia 70cm</t>
  </si>
  <si>
    <t>Table VM, bar table black H110 Dia 70cm</t>
  </si>
  <si>
    <t xml:space="preserve">Text field for comments: 
</t>
  </si>
  <si>
    <t>Brochure Stand, 1xA4 for wall mounted</t>
  </si>
  <si>
    <t>Brochure compartment, 5xA4, wall mounted</t>
  </si>
  <si>
    <t>Brochure rack x 1, A4 Alu, wall mounted</t>
  </si>
  <si>
    <t>Brochure rack x 5, A4 Alu, wall mounted</t>
  </si>
  <si>
    <t xml:space="preserve">Table brochure stand x 1, A4 </t>
  </si>
  <si>
    <t>Painted door frame.  Enter color code NCS</t>
  </si>
  <si>
    <t>Painted door and frame. Enter color code NCS</t>
  </si>
  <si>
    <t xml:space="preserve">Water boiler </t>
  </si>
  <si>
    <t xml:space="preserve">   Click on the tabs below to access full information   </t>
  </si>
  <si>
    <t>Description of any flammable goods, please specify substance(s), quantities, purpose etc.</t>
  </si>
  <si>
    <t>Spotlight CDM for light rig</t>
  </si>
  <si>
    <t>Spotlight "KANNA" 1000W</t>
  </si>
  <si>
    <t xml:space="preserve">Additional meter Light rig </t>
  </si>
  <si>
    <t xml:space="preserve">Fridge </t>
  </si>
  <si>
    <t>Counter Sense, white W150 D60 H104cm</t>
  </si>
  <si>
    <t>Conter Sense, black W150 D60 H104</t>
  </si>
  <si>
    <t>Counter Tisma, white W150 D52 H100</t>
  </si>
  <si>
    <t>Counter Tisma, black W150 D52 H100cm</t>
  </si>
  <si>
    <t>Counter Tech</t>
  </si>
  <si>
    <t>Counte Tech, corner section</t>
  </si>
  <si>
    <t>Counter Tech, curved</t>
  </si>
  <si>
    <t xml:space="preserve">Enter your company details </t>
  </si>
  <si>
    <t xml:space="preserve">  Specify positions for power points, lighting, wires, walls etc.</t>
  </si>
  <si>
    <t>PC stationary incl screen</t>
  </si>
  <si>
    <t>Floor stand for LED screen</t>
  </si>
  <si>
    <t>LED screen 40”</t>
  </si>
  <si>
    <t>LEDscreen 55”</t>
  </si>
  <si>
    <t>LED screen 32”</t>
  </si>
  <si>
    <t>Painted walls &amp; doors, WOOD</t>
  </si>
  <si>
    <t>Standard wall color, blue</t>
  </si>
  <si>
    <t>Standard wall color, grey</t>
  </si>
  <si>
    <t>Standard wall color, black</t>
  </si>
  <si>
    <t>Standard wall color, white</t>
  </si>
  <si>
    <t>Other wall color, enter NCS code below</t>
  </si>
  <si>
    <t>For other shapes such as curved, diagonal, plexi glass or other colors in our ALU system please contact expo@elmia.se for a quotation</t>
  </si>
  <si>
    <t>Bar stool Lux, white</t>
  </si>
  <si>
    <t>Bar stool Lux,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</si>
</sst>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r_-;\-* #,##0.00\ _k_r_-;_-* &quot;-&quot;??\ _k_r_-;_-@_-"/>
    <numFmt numFmtId="165" formatCode="_-* #,##0\ _k_r_-;\-* #,##0\ _k_r_-;_-* &quot;-&quot;??\ _k_r_-;_-@_-"/>
    <numFmt numFmtId="166" formatCode="#,###_ \:\-"/>
    <numFmt numFmtId="167" formatCode="000\ 00"/>
    <numFmt numFmtId="168" formatCode="#,###.00_ \:\-"/>
  </numFmts>
  <fonts count="76" x14ac:knownFonts="1">
    <font>
      <sz val="11"/>
      <color theme="1"/>
      <name val="Calibri"/>
      <family val="2"/>
      <scheme val="minor"/>
    </font>
    <font>
      <sz val="9"/>
      <color indexed="81"/>
      <name val="Tahoma"/>
      <family val="2"/>
    </font>
    <font>
      <b/>
      <sz val="9"/>
      <color indexed="81"/>
      <name val="Tahoma"/>
      <family val="2"/>
    </font>
    <font>
      <sz val="11"/>
      <color indexed="81"/>
      <name val="Tahoma"/>
      <family val="2"/>
    </font>
    <font>
      <sz val="10"/>
      <name val="Arial"/>
      <family val="2"/>
    </font>
    <font>
      <b/>
      <sz val="10"/>
      <name val="Arial"/>
      <family val="2"/>
    </font>
    <font>
      <sz val="11"/>
      <color theme="1"/>
      <name val="Calibri"/>
      <family val="2"/>
      <scheme val="minor"/>
    </font>
    <font>
      <sz val="11"/>
      <color theme="0"/>
      <name val="Calibri"/>
      <family val="2"/>
      <scheme val="minor"/>
    </font>
    <font>
      <u/>
      <sz val="11"/>
      <color theme="10"/>
      <name val="Calibri"/>
      <family val="2"/>
    </font>
    <font>
      <b/>
      <sz val="11"/>
      <color theme="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8"/>
      <color theme="1"/>
      <name val="Arial"/>
      <family val="2"/>
    </font>
    <font>
      <sz val="9"/>
      <color theme="1"/>
      <name val="Arial"/>
      <family val="2"/>
    </font>
    <font>
      <sz val="9"/>
      <color theme="0" tint="-0.34998626667073579"/>
      <name val="Arial"/>
      <family val="2"/>
    </font>
    <font>
      <b/>
      <sz val="16"/>
      <color theme="1"/>
      <name val="Arial"/>
      <family val="2"/>
    </font>
    <font>
      <sz val="11"/>
      <color theme="0"/>
      <name val="Arial"/>
      <family val="2"/>
    </font>
    <font>
      <sz val="14"/>
      <color rgb="FF222222"/>
      <name val="Arial"/>
      <family val="2"/>
    </font>
    <font>
      <sz val="10"/>
      <color theme="1"/>
      <name val="Calibri"/>
      <family val="2"/>
      <scheme val="minor"/>
    </font>
    <font>
      <i/>
      <sz val="11"/>
      <color theme="1"/>
      <name val="Calibri"/>
      <family val="2"/>
      <scheme val="minor"/>
    </font>
    <font>
      <b/>
      <sz val="14"/>
      <color theme="1"/>
      <name val="Arial"/>
      <family val="2"/>
    </font>
    <font>
      <b/>
      <sz val="11"/>
      <color theme="1"/>
      <name val="Garamond"/>
      <family val="1"/>
    </font>
    <font>
      <b/>
      <sz val="16"/>
      <color theme="1"/>
      <name val="Calibri"/>
      <family val="2"/>
      <scheme val="minor"/>
    </font>
    <font>
      <sz val="10"/>
      <color theme="1"/>
      <name val="Arial"/>
      <family val="2"/>
    </font>
    <font>
      <b/>
      <sz val="10"/>
      <color theme="0"/>
      <name val="Arial"/>
      <family val="2"/>
    </font>
    <font>
      <b/>
      <sz val="11"/>
      <color theme="0"/>
      <name val="Arial"/>
      <family val="2"/>
    </font>
    <font>
      <sz val="9"/>
      <color theme="0"/>
      <name val="Arial"/>
      <family val="2"/>
    </font>
    <font>
      <sz val="10"/>
      <color rgb="FF000000"/>
      <name val="Calibri"/>
      <family val="2"/>
      <scheme val="minor"/>
    </font>
    <font>
      <sz val="9"/>
      <color theme="1"/>
      <name val="Calibri"/>
      <family val="2"/>
      <scheme val="minor"/>
    </font>
    <font>
      <sz val="10"/>
      <color rgb="FF000000"/>
      <name val="Arial"/>
      <family val="2"/>
    </font>
    <font>
      <sz val="11"/>
      <color rgb="FF000000"/>
      <name val="Calibri"/>
      <family val="2"/>
      <scheme val="minor"/>
    </font>
    <font>
      <b/>
      <u val="singleAccounting"/>
      <sz val="11"/>
      <color theme="0"/>
      <name val="Arial"/>
      <family val="2"/>
    </font>
    <font>
      <u val="singleAccounting"/>
      <sz val="11"/>
      <color theme="0"/>
      <name val="Calibri"/>
      <family val="2"/>
      <scheme val="minor"/>
    </font>
    <font>
      <i/>
      <sz val="11"/>
      <color theme="0"/>
      <name val="Calibri"/>
      <family val="2"/>
      <scheme val="minor"/>
    </font>
    <font>
      <b/>
      <sz val="14"/>
      <color rgb="FF000000"/>
      <name val="Calibri"/>
      <family val="2"/>
      <scheme val="minor"/>
    </font>
    <font>
      <b/>
      <sz val="11"/>
      <color rgb="FF000000"/>
      <name val="Calibri"/>
      <family val="2"/>
      <scheme val="minor"/>
    </font>
    <font>
      <b/>
      <sz val="10"/>
      <color theme="1"/>
      <name val="Calibri"/>
      <family val="2"/>
      <scheme val="minor"/>
    </font>
    <font>
      <b/>
      <sz val="10"/>
      <color theme="1"/>
      <name val="Arial"/>
      <family val="2"/>
    </font>
    <font>
      <sz val="12"/>
      <color theme="1"/>
      <name val="Calibri"/>
      <family val="2"/>
      <scheme val="minor"/>
    </font>
    <font>
      <b/>
      <sz val="14"/>
      <color rgb="FF000000"/>
      <name val="Arial"/>
      <family val="2"/>
    </font>
    <font>
      <sz val="14"/>
      <color theme="1"/>
      <name val="Calibri"/>
      <family val="2"/>
      <scheme val="minor"/>
    </font>
    <font>
      <sz val="20"/>
      <color theme="1"/>
      <name val="Calibri"/>
      <family val="2"/>
      <scheme val="minor"/>
    </font>
    <font>
      <b/>
      <sz val="18"/>
      <color theme="1"/>
      <name val="Calibri"/>
      <family val="2"/>
      <scheme val="minor"/>
    </font>
    <font>
      <i/>
      <sz val="9"/>
      <color theme="0"/>
      <name val="Calibri"/>
      <family val="2"/>
      <scheme val="minor"/>
    </font>
    <font>
      <b/>
      <sz val="9"/>
      <color theme="0"/>
      <name val="Calibri"/>
      <family val="2"/>
      <scheme val="minor"/>
    </font>
    <font>
      <sz val="9"/>
      <color theme="0"/>
      <name val="Calibri"/>
      <family val="2"/>
      <scheme val="minor"/>
    </font>
    <font>
      <sz val="9"/>
      <color theme="0" tint="-0.34998626667073579"/>
      <name val="Calibri"/>
      <family val="2"/>
      <scheme val="minor"/>
    </font>
    <font>
      <sz val="9"/>
      <name val="Calibri"/>
      <family val="2"/>
      <scheme val="minor"/>
    </font>
    <font>
      <b/>
      <sz val="11"/>
      <name val="Calibri"/>
      <family val="2"/>
      <scheme val="minor"/>
    </font>
    <font>
      <b/>
      <sz val="10"/>
      <color theme="0"/>
      <name val="Calibri"/>
      <family val="2"/>
      <scheme val="minor"/>
    </font>
    <font>
      <vertAlign val="superscript"/>
      <sz val="11"/>
      <color theme="1"/>
      <name val="Calibri"/>
      <family val="2"/>
      <scheme val="minor"/>
    </font>
    <font>
      <b/>
      <sz val="14"/>
      <color theme="1"/>
      <name val="Calibri"/>
      <family val="2"/>
      <scheme val="minor"/>
    </font>
    <font>
      <i/>
      <sz val="10"/>
      <color theme="0"/>
      <name val="Calibri"/>
      <family val="2"/>
      <scheme val="minor"/>
    </font>
    <font>
      <sz val="10"/>
      <name val="Calibri"/>
      <family val="2"/>
      <scheme val="minor"/>
    </font>
    <font>
      <sz val="10"/>
      <color theme="0"/>
      <name val="Calibri"/>
      <family val="2"/>
      <scheme val="minor"/>
    </font>
    <font>
      <u/>
      <sz val="11"/>
      <color theme="10"/>
      <name val="Calibri"/>
      <family val="2"/>
      <scheme val="minor"/>
    </font>
    <font>
      <sz val="12"/>
      <color rgb="FF000000"/>
      <name val="Calibri"/>
      <family val="2"/>
      <scheme val="minor"/>
    </font>
    <font>
      <b/>
      <i/>
      <sz val="9"/>
      <color theme="0"/>
      <name val="Calibri"/>
      <family val="2"/>
      <scheme val="minor"/>
    </font>
    <font>
      <b/>
      <sz val="10"/>
      <name val="Calibri"/>
      <family val="2"/>
      <scheme val="minor"/>
    </font>
    <font>
      <b/>
      <sz val="12"/>
      <name val="Calibri"/>
      <family val="2"/>
      <scheme val="minor"/>
    </font>
    <font>
      <b/>
      <sz val="20"/>
      <color theme="0"/>
      <name val="Calibri"/>
      <family val="2"/>
      <scheme val="minor"/>
    </font>
    <font>
      <b/>
      <sz val="14"/>
      <name val="Calibri"/>
      <family val="2"/>
      <scheme val="minor"/>
    </font>
    <font>
      <b/>
      <sz val="12"/>
      <color theme="1"/>
      <name val="Calibri"/>
      <family val="2"/>
      <scheme val="minor"/>
    </font>
    <font>
      <sz val="12"/>
      <name val="Calibri"/>
      <family val="2"/>
      <scheme val="minor"/>
    </font>
    <font>
      <sz val="12"/>
      <color theme="0"/>
      <name val="Calibri"/>
      <family val="2"/>
      <scheme val="minor"/>
    </font>
    <font>
      <i/>
      <sz val="12"/>
      <color theme="1"/>
      <name val="Calibri"/>
      <family val="2"/>
      <scheme val="minor"/>
    </font>
    <font>
      <u/>
      <sz val="12"/>
      <color theme="10"/>
      <name val="Calibri"/>
      <family val="2"/>
      <scheme val="minor"/>
    </font>
    <font>
      <sz val="11"/>
      <color indexed="8"/>
      <name val="Calibri"/>
      <family val="2"/>
      <scheme val="minor"/>
    </font>
    <font>
      <b/>
      <sz val="11"/>
      <color indexed="8"/>
      <name val="Calibri"/>
      <family val="2"/>
      <scheme val="minor"/>
    </font>
    <font>
      <b/>
      <i/>
      <sz val="10"/>
      <color theme="0"/>
      <name val="Calibri"/>
      <family val="2"/>
      <scheme val="minor"/>
    </font>
    <font>
      <b/>
      <sz val="16"/>
      <name val="Calibri"/>
      <family val="2"/>
      <scheme val="minor"/>
    </font>
    <font>
      <sz val="11"/>
      <name val="Calibri"/>
      <family val="2"/>
      <scheme val="minor"/>
    </font>
    <font>
      <b/>
      <sz val="14"/>
      <color theme="5" tint="0.39997558519241921"/>
      <name val="Calibri"/>
      <family val="2"/>
      <scheme val="minor"/>
    </font>
    <font>
      <sz val="11"/>
      <color theme="5" tint="0.39997558519241921"/>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0054A4"/>
        <bgColor indexed="64"/>
      </patternFill>
    </fill>
    <fill>
      <patternFill patternType="solid">
        <fgColor theme="1"/>
        <bgColor indexed="64"/>
      </patternFill>
    </fill>
    <fill>
      <patternFill patternType="solid">
        <fgColor rgb="FF97999C"/>
        <bgColor indexed="64"/>
      </patternFill>
    </fill>
    <fill>
      <patternFill patternType="solid">
        <fgColor theme="0" tint="-4.9989318521683403E-2"/>
        <bgColor indexed="64"/>
      </patternFill>
    </fill>
    <fill>
      <patternFill patternType="solid">
        <fgColor theme="0"/>
        <bgColor indexed="64"/>
      </patternFill>
    </fill>
    <fill>
      <patternFill patternType="solid">
        <fgColor indexed="65"/>
        <bgColor indexed="64"/>
      </patternFill>
    </fill>
    <fill>
      <patternFill patternType="solid">
        <fgColor theme="6" tint="0.39997558519241921"/>
        <bgColor indexed="64"/>
      </patternFill>
    </fill>
    <fill>
      <patternFill patternType="solid">
        <fgColor theme="0" tint="-0.14993743705557422"/>
        <bgColor indexed="64"/>
      </patternFill>
    </fill>
  </fills>
  <borders count="89">
    <border>
      <left/>
      <right/>
      <top/>
      <bottom/>
      <diagonal/>
    </border>
    <border>
      <left/>
      <right/>
      <top style="medium">
        <color indexed="64"/>
      </top>
      <bottom/>
      <diagonal/>
    </border>
    <border>
      <left/>
      <right/>
      <top/>
      <bottom style="thin">
        <color indexed="64"/>
      </bottom>
      <diagonal/>
    </border>
    <border>
      <left/>
      <right/>
      <top/>
      <bottom style="thin">
        <color theme="2" tint="-0.249977111117893"/>
      </bottom>
      <diagonal/>
    </border>
    <border>
      <left/>
      <right style="thin">
        <color theme="2" tint="-0.249977111117893"/>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diagonal/>
    </border>
    <border>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diagonal/>
    </border>
    <border>
      <left style="thin">
        <color theme="2" tint="-0.249977111117893"/>
      </left>
      <right/>
      <top/>
      <bottom style="thin">
        <color theme="2" tint="-0.249977111117893"/>
      </bottom>
      <diagonal/>
    </border>
    <border>
      <left/>
      <right style="thin">
        <color theme="2" tint="-0.249977111117893"/>
      </right>
      <top/>
      <bottom style="thin">
        <color theme="2"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style="medium">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theme="0" tint="-0.34998626667073579"/>
      </left>
      <right/>
      <top style="medium">
        <color theme="0" tint="-0.34998626667073579"/>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right/>
      <top style="medium">
        <color theme="0" tint="-0.499984740745262"/>
      </top>
      <bottom/>
      <diagonal/>
    </border>
    <border>
      <left style="thin">
        <color theme="0"/>
      </left>
      <right/>
      <top/>
      <bottom/>
      <diagonal/>
    </border>
    <border>
      <left/>
      <right/>
      <top/>
      <bottom style="medium">
        <color theme="0" tint="-0.499984740745262"/>
      </bottom>
      <diagonal/>
    </border>
    <border>
      <left/>
      <right style="thin">
        <color theme="0" tint="-0.499984740745262"/>
      </right>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indexed="64"/>
      </right>
      <top style="medium">
        <color theme="0" tint="-0.499984740745262"/>
      </top>
      <bottom style="medium">
        <color theme="0" tint="-0.499984740745262"/>
      </bottom>
      <diagonal/>
    </border>
    <border>
      <left style="thin">
        <color indexed="64"/>
      </left>
      <right style="medium">
        <color theme="0" tint="-0.499984740745262"/>
      </right>
      <top style="medium">
        <color theme="0" tint="-0.499984740745262"/>
      </top>
      <bottom style="medium">
        <color theme="0" tint="-0.499984740745262"/>
      </bottom>
      <diagonal/>
    </border>
    <border>
      <left style="thin">
        <color theme="0"/>
      </left>
      <right/>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thin">
        <color theme="0" tint="-0.499984740745262"/>
      </left>
      <right/>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style="thin">
        <color theme="2" tint="-0.249977111117893"/>
      </right>
      <top/>
      <bottom style="medium">
        <color theme="0" tint="-0.499984740745262"/>
      </bottom>
      <diagonal/>
    </border>
    <border>
      <left style="medium">
        <color theme="0"/>
      </left>
      <right/>
      <top/>
      <bottom/>
      <diagonal/>
    </border>
    <border>
      <left/>
      <right style="medium">
        <color theme="0"/>
      </right>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style="medium">
        <color theme="0" tint="-0.499984740745262"/>
      </right>
      <top style="medium">
        <color theme="0"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right>
      <top/>
      <bottom/>
      <diagonal/>
    </border>
    <border>
      <left style="medium">
        <color theme="0" tint="-0.499984740745262"/>
      </left>
      <right style="thin">
        <color theme="0"/>
      </right>
      <top/>
      <bottom style="thin">
        <color theme="0"/>
      </bottom>
      <diagonal/>
    </border>
    <border>
      <left style="medium">
        <color theme="0" tint="-0.499984740745262"/>
      </left>
      <right/>
      <top style="thin">
        <color theme="0"/>
      </top>
      <bottom/>
      <diagonal/>
    </border>
    <border>
      <left style="medium">
        <color theme="0" tint="-0.499984740745262"/>
      </left>
      <right style="thin">
        <color theme="0"/>
      </right>
      <top style="thin">
        <color theme="0" tint="-0.34998626667073579"/>
      </top>
      <bottom style="thin">
        <color theme="0" tint="-0.34998626667073579"/>
      </bottom>
      <diagonal/>
    </border>
    <border>
      <left style="medium">
        <color theme="0" tint="-0.499984740745262"/>
      </left>
      <right style="thin">
        <color theme="0"/>
      </right>
      <top style="thin">
        <color theme="0" tint="-0.34998626667073579"/>
      </top>
      <bottom style="thin">
        <color theme="0"/>
      </bottom>
      <diagonal/>
    </border>
    <border>
      <left style="medium">
        <color theme="0" tint="-0.499984740745262"/>
      </left>
      <right style="thin">
        <color theme="0"/>
      </right>
      <top/>
      <bottom style="medium">
        <color theme="0" tint="-0.499984740745262"/>
      </bottom>
      <diagonal/>
    </border>
    <border>
      <left style="medium">
        <color theme="0" tint="-0.499984740745262"/>
      </left>
      <right/>
      <top style="medium">
        <color theme="0" tint="-0.499984740745262"/>
      </top>
      <bottom style="thin">
        <color theme="0" tint="-0.34998626667073579"/>
      </bottom>
      <diagonal/>
    </border>
    <border>
      <left style="medium">
        <color theme="0" tint="-0.499984740745262"/>
      </left>
      <right/>
      <top style="thin">
        <color theme="0" tint="-0.34998626667073579"/>
      </top>
      <bottom style="thin">
        <color theme="0" tint="-0.34998626667073579"/>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medium">
        <color theme="0" tint="-0.499984740745262"/>
      </left>
      <right style="thin">
        <color theme="0"/>
      </right>
      <top style="thin">
        <color theme="0"/>
      </top>
      <bottom style="thin">
        <color theme="0"/>
      </bottom>
      <diagonal/>
    </border>
    <border>
      <left style="thin">
        <color theme="0"/>
      </left>
      <right style="medium">
        <color theme="0" tint="-0.499984740745262"/>
      </right>
      <top style="thin">
        <color theme="0"/>
      </top>
      <bottom style="thin">
        <color theme="0"/>
      </bottom>
      <diagonal/>
    </border>
    <border>
      <left style="medium">
        <color theme="0" tint="-0.499984740745262"/>
      </left>
      <right style="thin">
        <color theme="0"/>
      </right>
      <top style="thin">
        <color theme="0"/>
      </top>
      <bottom style="medium">
        <color theme="0" tint="-0.499984740745262"/>
      </bottom>
      <diagonal/>
    </border>
    <border>
      <left style="thin">
        <color theme="0"/>
      </left>
      <right style="medium">
        <color theme="0" tint="-0.499984740745262"/>
      </right>
      <top style="thin">
        <color theme="0"/>
      </top>
      <bottom style="medium">
        <color theme="0" tint="-0.499984740745262"/>
      </bottom>
      <diagonal/>
    </border>
    <border>
      <left style="thin">
        <color theme="0"/>
      </left>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top/>
      <bottom/>
      <diagonal/>
    </border>
    <border>
      <left/>
      <right style="thin">
        <color theme="0" tint="-0.249977111117893"/>
      </right>
      <top/>
      <bottom/>
      <diagonal/>
    </border>
    <border diagonalDown="1">
      <left style="thin">
        <color theme="0" tint="-0.34998626667073579"/>
      </left>
      <right style="thin">
        <color theme="0" tint="-0.34998626667073579"/>
      </right>
      <top style="thin">
        <color theme="0" tint="-0.34998626667073579"/>
      </top>
      <bottom style="thin">
        <color theme="0" tint="-0.34998626667073579"/>
      </bottom>
      <diagonal style="thin">
        <color theme="0" tint="-0.34998626667073579"/>
      </diagonal>
    </border>
  </borders>
  <cellStyleXfs count="4">
    <xf numFmtId="0" fontId="0" fillId="0" borderId="0"/>
    <xf numFmtId="0" fontId="8" fillId="0" borderId="0" applyNumberFormat="0" applyFill="0" applyBorder="0" applyAlignment="0" applyProtection="0">
      <alignment vertical="top"/>
      <protection locked="0"/>
    </xf>
    <xf numFmtId="0" fontId="4" fillId="0" borderId="0"/>
    <xf numFmtId="164" fontId="6" fillId="0" borderId="0" applyFont="0" applyFill="0" applyBorder="0" applyAlignment="0" applyProtection="0"/>
  </cellStyleXfs>
  <cellXfs count="675">
    <xf numFmtId="0" fontId="0" fillId="0" borderId="0" xfId="0"/>
    <xf numFmtId="0" fontId="11" fillId="0" borderId="0" xfId="0" applyFont="1"/>
    <xf numFmtId="0" fontId="12" fillId="0" borderId="0" xfId="0" applyFont="1"/>
    <xf numFmtId="0" fontId="11" fillId="0" borderId="0" xfId="0" applyFont="1" applyAlignment="1">
      <alignment vertical="top"/>
    </xf>
    <xf numFmtId="165" fontId="11" fillId="0" borderId="0" xfId="3" applyNumberFormat="1" applyFont="1" applyAlignment="1">
      <alignment vertical="top"/>
    </xf>
    <xf numFmtId="0" fontId="13" fillId="0" borderId="0" xfId="0" applyFont="1" applyAlignment="1">
      <alignment horizontal="right" indent="1"/>
    </xf>
    <xf numFmtId="0" fontId="14" fillId="0" borderId="0" xfId="0" applyFont="1" applyAlignment="1">
      <alignment horizontal="left" indent="1"/>
    </xf>
    <xf numFmtId="0" fontId="11" fillId="0" borderId="0" xfId="0" applyFont="1" applyAlignment="1">
      <alignment horizontal="left" indent="1"/>
    </xf>
    <xf numFmtId="0" fontId="0" fillId="0" borderId="0" xfId="0" applyAlignment="1">
      <alignment vertical="top" wrapText="1"/>
    </xf>
    <xf numFmtId="0" fontId="8" fillId="0" borderId="0" xfId="1" applyAlignment="1" applyProtection="1">
      <alignment vertical="top" wrapText="1"/>
    </xf>
    <xf numFmtId="0" fontId="8" fillId="0" borderId="0" xfId="1" applyAlignment="1" applyProtection="1"/>
    <xf numFmtId="0" fontId="15" fillId="0" borderId="0" xfId="0" applyFont="1"/>
    <xf numFmtId="0" fontId="16" fillId="0" borderId="0" xfId="0" applyFont="1"/>
    <xf numFmtId="0" fontId="11" fillId="0" borderId="0" xfId="0" applyFont="1" applyBorder="1"/>
    <xf numFmtId="0" fontId="14" fillId="0" borderId="0" xfId="0" applyFont="1" applyAlignment="1">
      <alignment horizontal="left" vertical="center" indent="1"/>
    </xf>
    <xf numFmtId="0" fontId="10" fillId="0" borderId="0" xfId="0" applyFont="1"/>
    <xf numFmtId="0" fontId="20" fillId="0" borderId="0" xfId="0" applyFont="1" applyAlignment="1">
      <alignment horizontal="left" vertical="center" indent="1"/>
    </xf>
    <xf numFmtId="166" fontId="11" fillId="0" borderId="12" xfId="3" applyNumberFormat="1" applyFont="1" applyBorder="1" applyAlignment="1">
      <alignment vertical="center"/>
    </xf>
    <xf numFmtId="165" fontId="11" fillId="0" borderId="0" xfId="3" applyNumberFormat="1" applyFont="1" applyBorder="1" applyAlignment="1">
      <alignment vertical="top"/>
    </xf>
    <xf numFmtId="166" fontId="11" fillId="0" borderId="0" xfId="3" applyNumberFormat="1" applyFont="1" applyBorder="1" applyAlignment="1">
      <alignment vertical="top"/>
    </xf>
    <xf numFmtId="0" fontId="0" fillId="0" borderId="0" xfId="0" applyBorder="1"/>
    <xf numFmtId="0" fontId="21" fillId="0" borderId="0" xfId="0" applyFont="1"/>
    <xf numFmtId="0" fontId="0" fillId="0" borderId="0" xfId="0" applyAlignment="1">
      <alignment horizontal="right" indent="1"/>
    </xf>
    <xf numFmtId="0" fontId="24" fillId="0" borderId="0" xfId="0" applyFont="1"/>
    <xf numFmtId="0" fontId="20" fillId="5" borderId="22" xfId="0" applyFont="1" applyFill="1" applyBorder="1" applyAlignment="1">
      <alignment vertical="top"/>
    </xf>
    <xf numFmtId="0" fontId="11" fillId="0" borderId="0" xfId="0" applyFont="1" applyAlignment="1">
      <alignment horizontal="center" vertical="center"/>
    </xf>
    <xf numFmtId="0" fontId="11" fillId="0" borderId="0" xfId="0" applyFont="1" applyAlignment="1">
      <alignment vertical="center"/>
    </xf>
    <xf numFmtId="0" fontId="4" fillId="0" borderId="0" xfId="2" applyFont="1" applyFill="1" applyBorder="1" applyAlignment="1" applyProtection="1">
      <alignment horizontal="left" indent="1"/>
      <protection locked="0"/>
    </xf>
    <xf numFmtId="14" fontId="4" fillId="0" borderId="0" xfId="2" applyNumberFormat="1" applyBorder="1" applyProtection="1">
      <protection locked="0"/>
    </xf>
    <xf numFmtId="14" fontId="4" fillId="0" borderId="0" xfId="2" applyNumberFormat="1" applyFont="1" applyBorder="1" applyProtection="1">
      <protection locked="0"/>
    </xf>
    <xf numFmtId="0" fontId="5" fillId="0" borderId="1" xfId="2" applyFont="1" applyBorder="1" applyAlignment="1">
      <alignment horizontal="left" indent="1"/>
    </xf>
    <xf numFmtId="0" fontId="5" fillId="0" borderId="1" xfId="2" applyFont="1" applyBorder="1"/>
    <xf numFmtId="165" fontId="6" fillId="0" borderId="0" xfId="3" applyNumberFormat="1" applyFont="1"/>
    <xf numFmtId="165" fontId="10" fillId="0" borderId="0" xfId="3" applyNumberFormat="1" applyFont="1"/>
    <xf numFmtId="165" fontId="11" fillId="0" borderId="0" xfId="3" applyNumberFormat="1" applyFont="1" applyFill="1" applyBorder="1" applyAlignment="1" applyProtection="1">
      <alignment vertical="top"/>
      <protection locked="0"/>
    </xf>
    <xf numFmtId="165" fontId="11" fillId="0" borderId="0" xfId="3" applyNumberFormat="1" applyFont="1" applyFill="1" applyBorder="1" applyAlignment="1">
      <alignment vertical="top"/>
    </xf>
    <xf numFmtId="0" fontId="11" fillId="0" borderId="0" xfId="0" applyFont="1" applyFill="1"/>
    <xf numFmtId="165" fontId="18" fillId="0" borderId="0" xfId="3" applyNumberFormat="1" applyFont="1" applyFill="1" applyBorder="1" applyAlignment="1">
      <alignment vertical="top"/>
    </xf>
    <xf numFmtId="165" fontId="26" fillId="0" borderId="0" xfId="3" applyNumberFormat="1" applyFont="1" applyFill="1" applyBorder="1" applyAlignment="1">
      <alignment vertical="top"/>
    </xf>
    <xf numFmtId="165" fontId="11" fillId="0" borderId="0" xfId="3" applyNumberFormat="1" applyFont="1" applyFill="1" applyBorder="1" applyAlignment="1">
      <alignment vertical="top" wrapText="1"/>
    </xf>
    <xf numFmtId="166" fontId="11" fillId="0" borderId="0" xfId="3" applyNumberFormat="1" applyFont="1" applyFill="1" applyBorder="1" applyAlignment="1">
      <alignment vertical="top"/>
    </xf>
    <xf numFmtId="165" fontId="25" fillId="0" borderId="0" xfId="3" applyNumberFormat="1" applyFont="1" applyFill="1" applyBorder="1" applyAlignment="1">
      <alignment vertical="top"/>
    </xf>
    <xf numFmtId="0" fontId="4" fillId="0" borderId="0" xfId="2" applyFont="1" applyFill="1" applyBorder="1" applyAlignment="1" applyProtection="1">
      <alignment horizontal="left"/>
      <protection locked="0"/>
    </xf>
    <xf numFmtId="0" fontId="31" fillId="0" borderId="0" xfId="0" applyFont="1" applyAlignment="1">
      <alignment horizontal="left"/>
    </xf>
    <xf numFmtId="0" fontId="31" fillId="0" borderId="0" xfId="0" applyFont="1" applyAlignment="1">
      <alignment horizontal="left" vertical="center"/>
    </xf>
    <xf numFmtId="166" fontId="11" fillId="0" borderId="12" xfId="3" applyNumberFormat="1" applyFont="1" applyBorder="1" applyAlignment="1"/>
    <xf numFmtId="0" fontId="11" fillId="0" borderId="0" xfId="0" applyFont="1" applyAlignment="1"/>
    <xf numFmtId="166" fontId="11" fillId="0" borderId="27" xfId="3" applyNumberFormat="1" applyFont="1" applyBorder="1" applyAlignment="1">
      <alignment vertical="center"/>
    </xf>
    <xf numFmtId="0" fontId="15" fillId="0" borderId="0" xfId="0" applyFont="1" applyBorder="1" applyAlignment="1">
      <alignment horizontal="left" indent="1"/>
    </xf>
    <xf numFmtId="0" fontId="32" fillId="0" borderId="0" xfId="0" applyFont="1"/>
    <xf numFmtId="0" fontId="36" fillId="0" borderId="0" xfId="0" applyFont="1"/>
    <xf numFmtId="0" fontId="37" fillId="0" borderId="0" xfId="0" applyFont="1"/>
    <xf numFmtId="0" fontId="0" fillId="0" borderId="0" xfId="0" applyAlignment="1"/>
    <xf numFmtId="0" fontId="0" fillId="0" borderId="0" xfId="0" applyBorder="1" applyAlignment="1" applyProtection="1">
      <alignment horizontal="left" vertical="top" wrapText="1" indent="1"/>
      <protection locked="0"/>
    </xf>
    <xf numFmtId="0" fontId="0" fillId="0" borderId="0" xfId="0" applyAlignment="1"/>
    <xf numFmtId="0" fontId="28" fillId="0" borderId="0" xfId="0" applyFont="1" applyFill="1" applyBorder="1" applyAlignment="1">
      <alignment horizontal="left" vertical="top"/>
    </xf>
    <xf numFmtId="14" fontId="0" fillId="0" borderId="0" xfId="0" applyNumberFormat="1" applyFill="1" applyBorder="1" applyAlignment="1">
      <alignment horizontal="left" vertical="top"/>
    </xf>
    <xf numFmtId="0" fontId="0" fillId="0" borderId="0" xfId="0" applyBorder="1" applyAlignment="1"/>
    <xf numFmtId="0" fontId="13" fillId="0" borderId="0" xfId="0" applyFont="1" applyFill="1" applyAlignment="1">
      <alignment horizontal="right" indent="1"/>
    </xf>
    <xf numFmtId="0" fontId="11" fillId="0" borderId="0" xfId="0" applyFont="1" applyFill="1" applyAlignment="1">
      <alignment horizontal="left" indent="1"/>
    </xf>
    <xf numFmtId="0" fontId="0" fillId="0" borderId="0" xfId="0" applyBorder="1" applyAlignment="1"/>
    <xf numFmtId="0" fontId="41" fillId="0" borderId="0" xfId="0" applyFont="1" applyAlignment="1">
      <alignment horizontal="center" vertical="center"/>
    </xf>
    <xf numFmtId="0" fontId="11" fillId="11" borderId="0" xfId="0" applyFont="1" applyFill="1" applyBorder="1"/>
    <xf numFmtId="0" fontId="13" fillId="11" borderId="0" xfId="0" applyFont="1" applyFill="1" applyBorder="1" applyAlignment="1">
      <alignment horizontal="right" indent="1"/>
    </xf>
    <xf numFmtId="0" fontId="11" fillId="11" borderId="0" xfId="0" applyFont="1" applyFill="1" applyBorder="1" applyAlignment="1">
      <alignment horizontal="left" indent="1"/>
    </xf>
    <xf numFmtId="0" fontId="22" fillId="11" borderId="0" xfId="0" applyFont="1" applyFill="1" applyBorder="1" applyAlignment="1">
      <alignment horizontal="left" indent="1"/>
    </xf>
    <xf numFmtId="0" fontId="14" fillId="11" borderId="0" xfId="0" applyFont="1" applyFill="1" applyBorder="1" applyAlignment="1">
      <alignment horizontal="left" indent="1"/>
    </xf>
    <xf numFmtId="0" fontId="23" fillId="11" borderId="0" xfId="0" applyFont="1" applyFill="1" applyBorder="1" applyAlignment="1">
      <alignment horizontal="left" indent="1"/>
    </xf>
    <xf numFmtId="0" fontId="0" fillId="11" borderId="0" xfId="0" applyFont="1" applyFill="1" applyBorder="1" applyAlignment="1">
      <alignment horizontal="left" indent="1"/>
    </xf>
    <xf numFmtId="0" fontId="0" fillId="11" borderId="0" xfId="0" applyFont="1" applyFill="1" applyBorder="1"/>
    <xf numFmtId="0" fontId="10" fillId="11" borderId="0" xfId="0" applyFont="1" applyFill="1" applyBorder="1" applyAlignment="1">
      <alignment horizontal="left" indent="1"/>
    </xf>
    <xf numFmtId="0" fontId="17" fillId="11" borderId="0" xfId="0" applyFont="1" applyFill="1" applyBorder="1" applyAlignment="1">
      <alignment horizontal="left" indent="1"/>
    </xf>
    <xf numFmtId="0" fontId="11" fillId="11" borderId="0" xfId="0" applyFont="1" applyFill="1" applyBorder="1" applyAlignment="1">
      <alignment horizontal="left"/>
    </xf>
    <xf numFmtId="0" fontId="11" fillId="11" borderId="0" xfId="0" applyFont="1" applyFill="1"/>
    <xf numFmtId="0" fontId="11" fillId="11" borderId="7" xfId="0" applyFont="1" applyFill="1" applyBorder="1" applyAlignment="1">
      <alignment horizontal="left" indent="1"/>
    </xf>
    <xf numFmtId="0" fontId="11" fillId="11" borderId="7" xfId="0" applyFont="1" applyFill="1" applyBorder="1"/>
    <xf numFmtId="0" fontId="11" fillId="11" borderId="0" xfId="0" applyFont="1" applyFill="1" applyAlignment="1">
      <alignment horizontal="left" indent="1"/>
    </xf>
    <xf numFmtId="0" fontId="13" fillId="11" borderId="0" xfId="0" applyFont="1" applyFill="1" applyBorder="1"/>
    <xf numFmtId="0" fontId="13" fillId="11" borderId="0" xfId="0" applyFont="1" applyFill="1" applyAlignment="1">
      <alignment horizontal="right" indent="1"/>
    </xf>
    <xf numFmtId="0" fontId="13" fillId="11" borderId="7" xfId="0" applyFont="1" applyFill="1" applyBorder="1" applyAlignment="1">
      <alignment horizontal="right" indent="1"/>
    </xf>
    <xf numFmtId="0" fontId="11" fillId="11" borderId="0" xfId="0" applyFont="1" applyFill="1" applyAlignment="1"/>
    <xf numFmtId="0" fontId="0" fillId="11" borderId="0" xfId="0" applyFill="1" applyBorder="1" applyAlignment="1"/>
    <xf numFmtId="0" fontId="39" fillId="11" borderId="0" xfId="0" applyFont="1" applyFill="1" applyBorder="1" applyAlignment="1">
      <alignment horizontal="center" vertical="center"/>
    </xf>
    <xf numFmtId="0" fontId="22" fillId="0" borderId="0" xfId="0" applyFont="1" applyBorder="1" applyAlignment="1">
      <alignment horizontal="left"/>
    </xf>
    <xf numFmtId="0" fontId="0" fillId="11" borderId="0" xfId="0" applyFill="1" applyAlignment="1">
      <alignment vertical="center"/>
    </xf>
    <xf numFmtId="0" fontId="0" fillId="11" borderId="0" xfId="0" applyFill="1" applyAlignment="1">
      <alignment horizontal="center"/>
    </xf>
    <xf numFmtId="0" fontId="0" fillId="11" borderId="0" xfId="0" applyFill="1" applyAlignment="1"/>
    <xf numFmtId="0" fontId="13" fillId="11" borderId="6" xfId="0" applyFont="1" applyFill="1" applyBorder="1" applyAlignment="1">
      <alignment horizontal="right" indent="1"/>
    </xf>
    <xf numFmtId="0" fontId="11" fillId="11" borderId="8" xfId="0" applyFont="1" applyFill="1" applyBorder="1"/>
    <xf numFmtId="0" fontId="13" fillId="11" borderId="9" xfId="0" applyFont="1" applyFill="1" applyBorder="1" applyAlignment="1">
      <alignment horizontal="right" indent="1"/>
    </xf>
    <xf numFmtId="0" fontId="11" fillId="11" borderId="4" xfId="0" applyFont="1" applyFill="1" applyBorder="1"/>
    <xf numFmtId="0" fontId="13" fillId="11" borderId="9" xfId="0" applyFont="1" applyFill="1" applyBorder="1"/>
    <xf numFmtId="0" fontId="13" fillId="11" borderId="10" xfId="0" applyFont="1" applyFill="1" applyBorder="1" applyAlignment="1">
      <alignment horizontal="right" indent="1"/>
    </xf>
    <xf numFmtId="0" fontId="11" fillId="11" borderId="3" xfId="0" applyFont="1" applyFill="1" applyBorder="1" applyAlignment="1">
      <alignment horizontal="left" indent="1"/>
    </xf>
    <xf numFmtId="0" fontId="11" fillId="11" borderId="3" xfId="0" applyFont="1" applyFill="1" applyBorder="1"/>
    <xf numFmtId="0" fontId="11" fillId="11" borderId="11" xfId="0" applyFont="1" applyFill="1" applyBorder="1"/>
    <xf numFmtId="0" fontId="20" fillId="11" borderId="0" xfId="0" applyFont="1" applyFill="1" applyAlignment="1">
      <alignment horizontal="left" vertical="center" indent="1"/>
    </xf>
    <xf numFmtId="0" fontId="0" fillId="11" borderId="0" xfId="0" applyFill="1"/>
    <xf numFmtId="0" fontId="22" fillId="11" borderId="0" xfId="0" applyFont="1" applyFill="1" applyAlignment="1">
      <alignment vertical="center"/>
    </xf>
    <xf numFmtId="0" fontId="19" fillId="11" borderId="0" xfId="0" applyFont="1" applyFill="1" applyAlignment="1">
      <alignment vertical="center"/>
    </xf>
    <xf numFmtId="0" fontId="0" fillId="11" borderId="0" xfId="0" applyFill="1" applyAlignment="1">
      <alignment horizontal="right" vertical="center" indent="1"/>
    </xf>
    <xf numFmtId="0" fontId="21" fillId="11" borderId="0" xfId="0" applyFont="1" applyFill="1" applyAlignment="1">
      <alignment vertical="center"/>
    </xf>
    <xf numFmtId="0" fontId="30" fillId="11" borderId="0" xfId="0" applyFont="1" applyFill="1" applyAlignment="1">
      <alignment horizontal="left" vertical="center" indent="1"/>
    </xf>
    <xf numFmtId="0" fontId="0" fillId="11" borderId="5" xfId="0" applyFill="1" applyBorder="1"/>
    <xf numFmtId="0" fontId="0" fillId="11" borderId="12" xfId="0" applyFill="1" applyBorder="1"/>
    <xf numFmtId="0" fontId="20" fillId="11" borderId="17" xfId="0" applyFont="1" applyFill="1" applyBorder="1" applyAlignment="1">
      <alignment horizontal="left" vertical="center" indent="1"/>
    </xf>
    <xf numFmtId="0" fontId="14" fillId="11" borderId="0" xfId="0" applyFont="1" applyFill="1" applyBorder="1" applyAlignment="1">
      <alignment horizontal="center"/>
    </xf>
    <xf numFmtId="0" fontId="11" fillId="11" borderId="0" xfId="0" applyFont="1" applyFill="1" applyBorder="1" applyAlignment="1"/>
    <xf numFmtId="0" fontId="11" fillId="11" borderId="0" xfId="0" applyFont="1" applyFill="1" applyBorder="1" applyAlignment="1">
      <alignment horizontal="center"/>
    </xf>
    <xf numFmtId="0" fontId="0" fillId="11" borderId="4" xfId="0" applyFill="1" applyBorder="1" applyAlignment="1">
      <alignment horizontal="center"/>
    </xf>
    <xf numFmtId="0" fontId="27" fillId="11" borderId="0" xfId="0" applyFont="1" applyFill="1" applyBorder="1" applyAlignment="1">
      <alignment horizontal="center"/>
    </xf>
    <xf numFmtId="0" fontId="0" fillId="11" borderId="0" xfId="0" applyFill="1" applyBorder="1" applyAlignment="1">
      <alignment vertical="top"/>
    </xf>
    <xf numFmtId="0" fontId="0" fillId="11" borderId="0" xfId="0" applyFill="1" applyBorder="1"/>
    <xf numFmtId="14" fontId="38" fillId="11" borderId="0" xfId="0" applyNumberFormat="1" applyFont="1" applyFill="1" applyBorder="1" applyAlignment="1">
      <alignment horizontal="left" vertical="center"/>
    </xf>
    <xf numFmtId="0" fontId="13" fillId="11" borderId="39" xfId="0" applyFont="1" applyFill="1" applyBorder="1" applyAlignment="1">
      <alignment horizontal="right" indent="1"/>
    </xf>
    <xf numFmtId="0" fontId="10" fillId="11" borderId="0" xfId="0" applyFont="1" applyFill="1" applyBorder="1" applyAlignment="1"/>
    <xf numFmtId="14" fontId="38" fillId="11" borderId="39" xfId="0" applyNumberFormat="1" applyFont="1" applyFill="1" applyBorder="1" applyAlignment="1">
      <alignment horizontal="left" vertical="top"/>
    </xf>
    <xf numFmtId="14" fontId="38" fillId="11" borderId="0" xfId="0" applyNumberFormat="1" applyFont="1" applyFill="1" applyBorder="1" applyAlignment="1">
      <alignment horizontal="left" vertical="top"/>
    </xf>
    <xf numFmtId="0" fontId="29" fillId="11" borderId="0" xfId="0" applyFont="1" applyFill="1"/>
    <xf numFmtId="0" fontId="11" fillId="11" borderId="0" xfId="0" applyFont="1" applyFill="1" applyAlignment="1">
      <alignment horizontal="left" vertical="top" indent="1"/>
    </xf>
    <xf numFmtId="0" fontId="11" fillId="10" borderId="0" xfId="0" applyFont="1" applyFill="1"/>
    <xf numFmtId="0" fontId="0" fillId="0" borderId="0" xfId="0" applyAlignment="1">
      <alignment vertical="center"/>
    </xf>
    <xf numFmtId="0" fontId="7" fillId="4" borderId="22" xfId="0" applyFont="1" applyFill="1" applyBorder="1" applyAlignment="1">
      <alignment vertical="top"/>
    </xf>
    <xf numFmtId="0" fontId="7" fillId="4" borderId="23" xfId="0" applyFont="1" applyFill="1" applyBorder="1" applyAlignment="1">
      <alignment vertical="top"/>
    </xf>
    <xf numFmtId="0" fontId="7" fillId="4" borderId="0" xfId="0" applyFont="1" applyFill="1" applyBorder="1" applyAlignment="1">
      <alignment vertical="top"/>
    </xf>
    <xf numFmtId="0" fontId="0" fillId="11" borderId="0" xfId="0" applyFont="1" applyFill="1" applyAlignment="1">
      <alignment horizontal="center"/>
    </xf>
    <xf numFmtId="0" fontId="0" fillId="11" borderId="4" xfId="0" applyFont="1" applyFill="1" applyBorder="1" applyAlignment="1">
      <alignment horizontal="center"/>
    </xf>
    <xf numFmtId="0" fontId="0" fillId="10" borderId="0" xfId="0" applyFont="1" applyFill="1" applyBorder="1" applyAlignment="1"/>
    <xf numFmtId="0" fontId="0" fillId="9" borderId="43" xfId="0" applyFont="1" applyFill="1" applyBorder="1" applyAlignment="1"/>
    <xf numFmtId="0" fontId="24" fillId="9" borderId="43" xfId="0" applyFont="1" applyFill="1" applyBorder="1" applyAlignment="1">
      <alignment horizontal="center" vertical="center"/>
    </xf>
    <xf numFmtId="0" fontId="38" fillId="11" borderId="0" xfId="0" applyFont="1" applyFill="1" applyBorder="1" applyAlignment="1">
      <alignment horizontal="left" vertical="center"/>
    </xf>
    <xf numFmtId="0" fontId="0" fillId="0" borderId="0" xfId="0" applyFont="1"/>
    <xf numFmtId="0" fontId="40" fillId="0" borderId="0" xfId="0" applyFont="1" applyAlignment="1">
      <alignment horizontal="right" indent="1"/>
    </xf>
    <xf numFmtId="0" fontId="44" fillId="0" borderId="0" xfId="0" applyFont="1" applyAlignment="1">
      <alignment horizontal="left" indent="1"/>
    </xf>
    <xf numFmtId="0" fontId="0" fillId="0" borderId="0" xfId="0" applyFont="1" applyAlignment="1">
      <alignment horizontal="left" indent="1"/>
    </xf>
    <xf numFmtId="0" fontId="30" fillId="0" borderId="0" xfId="0" applyFont="1"/>
    <xf numFmtId="0" fontId="46" fillId="4" borderId="24" xfId="0" applyFont="1" applyFill="1" applyBorder="1" applyAlignment="1">
      <alignment horizontal="left" vertical="top" indent="1"/>
    </xf>
    <xf numFmtId="0" fontId="47" fillId="4" borderId="24" xfId="0" applyFont="1" applyFill="1" applyBorder="1" applyAlignment="1">
      <alignment horizontal="left" vertical="top" indent="1"/>
    </xf>
    <xf numFmtId="0" fontId="47" fillId="4" borderId="25" xfId="0" applyFont="1" applyFill="1" applyBorder="1" applyAlignment="1">
      <alignment horizontal="left" vertical="top" indent="1"/>
    </xf>
    <xf numFmtId="0" fontId="48" fillId="0" borderId="0" xfId="0" applyFont="1"/>
    <xf numFmtId="0" fontId="49" fillId="0" borderId="0" xfId="0" applyFont="1" applyBorder="1" applyAlignment="1">
      <alignment horizontal="left" vertical="top" indent="1"/>
    </xf>
    <xf numFmtId="0" fontId="49" fillId="0" borderId="26" xfId="0" applyFont="1" applyBorder="1" applyAlignment="1">
      <alignment horizontal="left" vertical="top" indent="1"/>
    </xf>
    <xf numFmtId="0" fontId="46" fillId="4" borderId="0" xfId="0" applyFont="1" applyFill="1" applyBorder="1" applyAlignment="1">
      <alignment horizontal="left" vertical="top" indent="1"/>
    </xf>
    <xf numFmtId="0" fontId="47" fillId="4" borderId="0" xfId="0" applyFont="1" applyFill="1" applyBorder="1" applyAlignment="1">
      <alignment horizontal="left" vertical="top" indent="1"/>
    </xf>
    <xf numFmtId="0" fontId="47" fillId="4" borderId="26" xfId="0" applyFont="1" applyFill="1" applyBorder="1" applyAlignment="1">
      <alignment horizontal="left" vertical="top" indent="1"/>
    </xf>
    <xf numFmtId="0" fontId="49" fillId="0" borderId="19" xfId="0" applyFont="1" applyBorder="1" applyAlignment="1">
      <alignment horizontal="left" vertical="top" indent="1"/>
    </xf>
    <xf numFmtId="14" fontId="49" fillId="0" borderId="19" xfId="0" applyNumberFormat="1" applyFont="1" applyBorder="1" applyAlignment="1">
      <alignment horizontal="left" vertical="top" indent="1"/>
    </xf>
    <xf numFmtId="0" fontId="48" fillId="0" borderId="20" xfId="0" applyFont="1" applyBorder="1" applyAlignment="1">
      <alignment horizontal="left" vertical="top" indent="1"/>
    </xf>
    <xf numFmtId="0" fontId="49" fillId="0" borderId="0" xfId="0" applyFont="1" applyFill="1" applyAlignment="1">
      <alignment horizontal="left" vertical="top" indent="1"/>
    </xf>
    <xf numFmtId="0" fontId="0" fillId="0" borderId="0" xfId="0" applyFont="1" applyAlignment="1">
      <alignment horizontal="left" vertical="top" indent="1"/>
    </xf>
    <xf numFmtId="165" fontId="7" fillId="0" borderId="0" xfId="0" applyNumberFormat="1" applyFont="1" applyAlignment="1">
      <alignment horizontal="left" vertical="top" indent="1"/>
    </xf>
    <xf numFmtId="0" fontId="0" fillId="0" borderId="3" xfId="0" applyFont="1" applyBorder="1" applyAlignment="1">
      <alignment horizontal="left" vertical="top" indent="1"/>
    </xf>
    <xf numFmtId="0" fontId="10" fillId="0" borderId="0" xfId="0" applyFont="1" applyAlignment="1">
      <alignment horizontal="left" vertical="center" indent="1"/>
    </xf>
    <xf numFmtId="0" fontId="10" fillId="0" borderId="4" xfId="0" applyFont="1" applyBorder="1" applyAlignment="1">
      <alignment horizontal="right" vertical="top" indent="2"/>
    </xf>
    <xf numFmtId="166" fontId="50" fillId="5" borderId="17" xfId="3" applyNumberFormat="1" applyFont="1" applyFill="1" applyBorder="1" applyAlignment="1">
      <alignment vertical="top"/>
    </xf>
    <xf numFmtId="166" fontId="50" fillId="5" borderId="23" xfId="3" applyNumberFormat="1" applyFont="1" applyFill="1" applyBorder="1" applyAlignment="1">
      <alignment vertical="top"/>
    </xf>
    <xf numFmtId="0" fontId="0" fillId="0" borderId="0" xfId="0" applyFont="1" applyAlignment="1">
      <alignment horizontal="left" vertical="center" indent="1"/>
    </xf>
    <xf numFmtId="165" fontId="7" fillId="0" borderId="0" xfId="0" applyNumberFormat="1" applyFont="1"/>
    <xf numFmtId="0" fontId="10" fillId="0" borderId="12" xfId="0" applyFont="1" applyBorder="1"/>
    <xf numFmtId="0" fontId="0" fillId="0" borderId="0" xfId="0" applyFont="1" applyAlignment="1">
      <alignment vertical="top"/>
    </xf>
    <xf numFmtId="165" fontId="9" fillId="4" borderId="12" xfId="3" applyNumberFormat="1" applyFont="1" applyFill="1" applyBorder="1" applyAlignment="1">
      <alignment vertical="top"/>
    </xf>
    <xf numFmtId="165" fontId="20" fillId="4" borderId="12" xfId="3" applyNumberFormat="1" applyFont="1" applyFill="1" applyBorder="1" applyAlignment="1">
      <alignment vertical="top"/>
    </xf>
    <xf numFmtId="165" fontId="0" fillId="0" borderId="0" xfId="3" applyNumberFormat="1" applyFont="1" applyAlignment="1">
      <alignment vertical="top"/>
    </xf>
    <xf numFmtId="165" fontId="0" fillId="0" borderId="12" xfId="3" applyNumberFormat="1" applyFont="1" applyBorder="1" applyAlignment="1">
      <alignment vertical="top"/>
    </xf>
    <xf numFmtId="165" fontId="0" fillId="0" borderId="12" xfId="3" applyNumberFormat="1" applyFont="1" applyBorder="1" applyAlignment="1">
      <alignment vertical="top" wrapText="1"/>
    </xf>
    <xf numFmtId="165" fontId="0" fillId="3" borderId="12" xfId="3" applyNumberFormat="1" applyFont="1" applyFill="1" applyBorder="1" applyAlignment="1" applyProtection="1">
      <alignment vertical="top"/>
      <protection locked="0"/>
    </xf>
    <xf numFmtId="166" fontId="0" fillId="0" borderId="12" xfId="3" applyNumberFormat="1" applyFont="1" applyBorder="1" applyAlignment="1">
      <alignment vertical="top"/>
    </xf>
    <xf numFmtId="165" fontId="20" fillId="0" borderId="12" xfId="3" applyNumberFormat="1" applyFont="1" applyBorder="1" applyAlignment="1">
      <alignment vertical="top"/>
    </xf>
    <xf numFmtId="165" fontId="0" fillId="5" borderId="12" xfId="3" applyNumberFormat="1" applyFont="1" applyFill="1" applyBorder="1" applyAlignment="1" applyProtection="1">
      <alignment vertical="top"/>
      <protection locked="0"/>
    </xf>
    <xf numFmtId="166" fontId="0" fillId="5" borderId="12" xfId="3" applyNumberFormat="1" applyFont="1" applyFill="1" applyBorder="1" applyAlignment="1">
      <alignment vertical="top"/>
    </xf>
    <xf numFmtId="165" fontId="20" fillId="5" borderId="12" xfId="3" applyNumberFormat="1" applyFont="1" applyFill="1" applyBorder="1" applyAlignment="1">
      <alignment vertical="top"/>
    </xf>
    <xf numFmtId="165" fontId="0" fillId="5" borderId="12" xfId="3" applyNumberFormat="1" applyFont="1" applyFill="1" applyBorder="1" applyAlignment="1">
      <alignment vertical="top"/>
    </xf>
    <xf numFmtId="165" fontId="7" fillId="4" borderId="12" xfId="3" applyNumberFormat="1" applyFont="1" applyFill="1" applyBorder="1" applyAlignment="1">
      <alignment vertical="top"/>
    </xf>
    <xf numFmtId="165" fontId="51" fillId="4" borderId="17" xfId="3" applyNumberFormat="1" applyFont="1" applyFill="1" applyBorder="1" applyAlignment="1">
      <alignment vertical="top"/>
    </xf>
    <xf numFmtId="165" fontId="0" fillId="5" borderId="17" xfId="3" applyNumberFormat="1" applyFont="1" applyFill="1" applyBorder="1" applyAlignment="1">
      <alignment vertical="top"/>
    </xf>
    <xf numFmtId="0" fontId="0" fillId="5" borderId="22" xfId="0" applyFont="1" applyFill="1" applyBorder="1" applyAlignment="1">
      <alignment vertical="top"/>
    </xf>
    <xf numFmtId="165" fontId="20" fillId="5" borderId="17" xfId="3" applyNumberFormat="1" applyFont="1" applyFill="1" applyBorder="1" applyAlignment="1">
      <alignment vertical="top"/>
    </xf>
    <xf numFmtId="165" fontId="0" fillId="0" borderId="0" xfId="3" applyNumberFormat="1" applyFont="1" applyFill="1" applyAlignment="1">
      <alignment vertical="top"/>
    </xf>
    <xf numFmtId="165" fontId="0" fillId="0" borderId="17" xfId="3" applyNumberFormat="1" applyFont="1" applyBorder="1" applyAlignment="1">
      <alignment vertical="top"/>
    </xf>
    <xf numFmtId="49" fontId="0" fillId="0" borderId="31" xfId="0" applyNumberFormat="1" applyFont="1" applyBorder="1" applyAlignment="1"/>
    <xf numFmtId="165" fontId="0" fillId="3" borderId="23" xfId="3" applyNumberFormat="1" applyFont="1" applyFill="1" applyBorder="1" applyAlignment="1" applyProtection="1">
      <alignment vertical="top"/>
      <protection locked="0"/>
    </xf>
    <xf numFmtId="165" fontId="0" fillId="0" borderId="12" xfId="3" applyNumberFormat="1" applyFont="1" applyFill="1" applyBorder="1" applyAlignment="1">
      <alignment vertical="top"/>
    </xf>
    <xf numFmtId="165" fontId="0" fillId="0" borderId="12" xfId="3" applyNumberFormat="1" applyFont="1" applyFill="1" applyBorder="1" applyAlignment="1">
      <alignment vertical="top" wrapText="1"/>
    </xf>
    <xf numFmtId="166" fontId="0" fillId="0" borderId="12" xfId="3" applyNumberFormat="1" applyFont="1" applyFill="1" applyBorder="1" applyAlignment="1">
      <alignment vertical="top"/>
    </xf>
    <xf numFmtId="165" fontId="0" fillId="0" borderId="0" xfId="3" applyNumberFormat="1" applyFont="1" applyBorder="1" applyAlignment="1">
      <alignment vertical="top" wrapText="1"/>
    </xf>
    <xf numFmtId="165" fontId="0" fillId="0" borderId="0" xfId="3" applyNumberFormat="1" applyFont="1" applyBorder="1" applyAlignment="1">
      <alignment vertical="top"/>
    </xf>
    <xf numFmtId="166" fontId="0" fillId="0" borderId="0" xfId="3" applyNumberFormat="1" applyFont="1" applyBorder="1" applyAlignment="1">
      <alignment vertical="top"/>
    </xf>
    <xf numFmtId="165" fontId="20" fillId="0" borderId="0" xfId="3" applyNumberFormat="1" applyFont="1" applyBorder="1" applyAlignment="1">
      <alignment vertical="top"/>
    </xf>
    <xf numFmtId="0" fontId="0" fillId="2" borderId="0" xfId="0" applyFont="1" applyFill="1" applyAlignment="1">
      <alignment vertical="top"/>
    </xf>
    <xf numFmtId="165" fontId="0" fillId="0" borderId="17" xfId="3" applyNumberFormat="1" applyFont="1" applyBorder="1" applyAlignment="1">
      <alignment vertical="top" wrapText="1"/>
    </xf>
    <xf numFmtId="166" fontId="0" fillId="0" borderId="23" xfId="3" applyNumberFormat="1" applyFont="1" applyBorder="1" applyAlignment="1">
      <alignment vertical="top"/>
    </xf>
    <xf numFmtId="165" fontId="20" fillId="0" borderId="17" xfId="3" applyNumberFormat="1" applyFont="1" applyBorder="1" applyAlignment="1">
      <alignment vertical="top"/>
    </xf>
    <xf numFmtId="165" fontId="9" fillId="4" borderId="37" xfId="3" applyNumberFormat="1" applyFont="1" applyFill="1" applyBorder="1" applyAlignment="1">
      <alignment vertical="top"/>
    </xf>
    <xf numFmtId="0" fontId="0" fillId="0" borderId="0" xfId="0" applyFont="1" applyAlignment="1">
      <alignment vertical="top"/>
    </xf>
    <xf numFmtId="165" fontId="0" fillId="0" borderId="35" xfId="3" applyNumberFormat="1" applyFont="1" applyBorder="1" applyAlignment="1">
      <alignment vertical="top"/>
    </xf>
    <xf numFmtId="165" fontId="0" fillId="0" borderId="33" xfId="3" applyNumberFormat="1" applyFont="1" applyBorder="1" applyAlignment="1">
      <alignment vertical="top"/>
    </xf>
    <xf numFmtId="2" fontId="0" fillId="3" borderId="62" xfId="3" applyNumberFormat="1" applyFont="1" applyFill="1" applyBorder="1" applyAlignment="1" applyProtection="1">
      <alignment vertical="top"/>
      <protection locked="0"/>
    </xf>
    <xf numFmtId="165" fontId="0" fillId="0" borderId="62" xfId="3" applyNumberFormat="1" applyFont="1" applyBorder="1" applyAlignment="1">
      <alignment vertical="top"/>
    </xf>
    <xf numFmtId="49" fontId="0" fillId="3" borderId="62" xfId="3" applyNumberFormat="1" applyFont="1" applyFill="1" applyBorder="1" applyAlignment="1" applyProtection="1">
      <alignment vertical="top"/>
      <protection locked="0"/>
    </xf>
    <xf numFmtId="49" fontId="0" fillId="0" borderId="62" xfId="0" applyNumberFormat="1" applyFont="1" applyBorder="1" applyAlignment="1">
      <alignment vertical="top"/>
    </xf>
    <xf numFmtId="165" fontId="0" fillId="0" borderId="34" xfId="3" applyNumberFormat="1" applyFont="1" applyBorder="1" applyAlignment="1">
      <alignment vertical="top"/>
    </xf>
    <xf numFmtId="49" fontId="0" fillId="3" borderId="63" xfId="3" applyNumberFormat="1" applyFont="1" applyFill="1" applyBorder="1" applyAlignment="1" applyProtection="1">
      <alignment vertical="top"/>
      <protection locked="0"/>
    </xf>
    <xf numFmtId="0" fontId="0" fillId="0" borderId="32" xfId="0" applyFont="1" applyBorder="1"/>
    <xf numFmtId="165" fontId="0" fillId="0" borderId="36" xfId="3" applyNumberFormat="1" applyFont="1" applyBorder="1" applyAlignment="1">
      <alignment vertical="top"/>
    </xf>
    <xf numFmtId="0" fontId="0" fillId="0" borderId="62" xfId="0" applyFont="1" applyBorder="1" applyAlignment="1">
      <alignment vertical="top"/>
    </xf>
    <xf numFmtId="0" fontId="0" fillId="0" borderId="36" xfId="0" applyFont="1" applyBorder="1"/>
    <xf numFmtId="165" fontId="0" fillId="3" borderId="62" xfId="3" applyNumberFormat="1" applyFont="1" applyFill="1" applyBorder="1" applyAlignment="1" applyProtection="1">
      <alignment vertical="top"/>
      <protection locked="0"/>
    </xf>
    <xf numFmtId="0" fontId="0" fillId="0" borderId="0" xfId="0" applyFont="1" applyFill="1" applyAlignment="1">
      <alignment vertical="top"/>
    </xf>
    <xf numFmtId="165" fontId="9" fillId="4" borderId="17" xfId="3" applyNumberFormat="1" applyFont="1" applyFill="1" applyBorder="1" applyAlignment="1">
      <alignment vertical="top"/>
    </xf>
    <xf numFmtId="165" fontId="9" fillId="4" borderId="22" xfId="3" applyNumberFormat="1" applyFont="1" applyFill="1" applyBorder="1" applyAlignment="1">
      <alignment vertical="top"/>
    </xf>
    <xf numFmtId="165" fontId="9" fillId="4" borderId="23" xfId="3" applyNumberFormat="1" applyFont="1" applyFill="1" applyBorder="1" applyAlignment="1">
      <alignment vertical="top"/>
    </xf>
    <xf numFmtId="165" fontId="0" fillId="3" borderId="12" xfId="3" applyNumberFormat="1" applyFont="1" applyFill="1" applyBorder="1" applyAlignment="1" applyProtection="1">
      <alignment horizontal="center" vertical="center"/>
      <protection locked="0"/>
    </xf>
    <xf numFmtId="168" fontId="0" fillId="0" borderId="12" xfId="3" applyNumberFormat="1" applyFont="1" applyBorder="1" applyAlignment="1">
      <alignment vertical="top"/>
    </xf>
    <xf numFmtId="0" fontId="0" fillId="4" borderId="22" xfId="0" applyFont="1" applyFill="1" applyBorder="1" applyAlignment="1">
      <alignment vertical="top"/>
    </xf>
    <xf numFmtId="0" fontId="0" fillId="4" borderId="23" xfId="0" applyFont="1" applyFill="1" applyBorder="1" applyAlignment="1">
      <alignment vertical="top"/>
    </xf>
    <xf numFmtId="165" fontId="20" fillId="5" borderId="23" xfId="3" applyNumberFormat="1" applyFont="1" applyFill="1" applyBorder="1" applyAlignment="1">
      <alignment vertical="top"/>
    </xf>
    <xf numFmtId="165" fontId="9" fillId="4" borderId="17" xfId="3" applyNumberFormat="1" applyFont="1" applyFill="1" applyBorder="1" applyAlignment="1">
      <alignment vertical="top" wrapText="1"/>
    </xf>
    <xf numFmtId="165" fontId="7" fillId="6" borderId="12" xfId="3" applyNumberFormat="1" applyFont="1" applyFill="1" applyBorder="1" applyAlignment="1">
      <alignment vertical="top"/>
    </xf>
    <xf numFmtId="165" fontId="7" fillId="8" borderId="12" xfId="3" applyNumberFormat="1" applyFont="1" applyFill="1" applyBorder="1" applyAlignment="1">
      <alignment vertical="top"/>
    </xf>
    <xf numFmtId="165" fontId="7" fillId="7" borderId="12" xfId="3" applyNumberFormat="1" applyFont="1" applyFill="1" applyBorder="1" applyAlignment="1">
      <alignment vertical="top"/>
    </xf>
    <xf numFmtId="0" fontId="0" fillId="0" borderId="0" xfId="0" applyFont="1" applyAlignment="1"/>
    <xf numFmtId="0" fontId="0" fillId="0" borderId="0" xfId="3" applyNumberFormat="1" applyFont="1" applyAlignment="1">
      <alignment horizontal="left" vertical="top" indent="2"/>
    </xf>
    <xf numFmtId="0" fontId="0" fillId="0" borderId="0" xfId="0" applyFont="1" applyAlignment="1">
      <alignment horizontal="right" vertical="center" indent="1"/>
    </xf>
    <xf numFmtId="0" fontId="10" fillId="0" borderId="0" xfId="0" applyFont="1" applyBorder="1"/>
    <xf numFmtId="165" fontId="0" fillId="0" borderId="0" xfId="3" applyNumberFormat="1" applyFont="1" applyBorder="1" applyAlignment="1">
      <alignment vertical="center"/>
    </xf>
    <xf numFmtId="165" fontId="0" fillId="0" borderId="0" xfId="3" applyNumberFormat="1" applyFont="1" applyBorder="1" applyAlignment="1">
      <alignment vertical="center" wrapText="1"/>
    </xf>
    <xf numFmtId="166" fontId="0" fillId="0" borderId="0" xfId="3" applyNumberFormat="1" applyFont="1" applyBorder="1" applyAlignment="1">
      <alignment vertical="center"/>
    </xf>
    <xf numFmtId="0" fontId="0" fillId="0" borderId="0" xfId="0" applyFont="1" applyBorder="1"/>
    <xf numFmtId="0" fontId="0" fillId="0" borderId="0" xfId="3" applyNumberFormat="1" applyFont="1" applyBorder="1" applyAlignment="1">
      <alignment horizontal="left" vertical="top" indent="2"/>
    </xf>
    <xf numFmtId="0" fontId="51" fillId="4" borderId="0" xfId="0" applyFont="1" applyFill="1" applyBorder="1" applyAlignment="1">
      <alignment horizontal="left" vertical="center"/>
    </xf>
    <xf numFmtId="0" fontId="20" fillId="11" borderId="26" xfId="0" applyFont="1" applyFill="1" applyBorder="1" applyAlignment="1">
      <alignment horizontal="left" vertical="center"/>
    </xf>
    <xf numFmtId="0" fontId="56" fillId="4" borderId="0" xfId="0" applyFont="1" applyFill="1" applyBorder="1" applyAlignment="1">
      <alignment horizontal="left" vertical="center"/>
    </xf>
    <xf numFmtId="0" fontId="56" fillId="4" borderId="26" xfId="0" applyFont="1" applyFill="1" applyBorder="1" applyAlignment="1">
      <alignment horizontal="left" vertical="center"/>
    </xf>
    <xf numFmtId="0" fontId="0" fillId="12" borderId="0" xfId="0" applyFill="1" applyBorder="1"/>
    <xf numFmtId="0" fontId="0" fillId="3" borderId="48" xfId="0" applyFont="1" applyFill="1" applyBorder="1" applyAlignment="1" applyProtection="1">
      <alignment horizontal="left" vertical="top" wrapText="1" indent="1"/>
      <protection locked="0"/>
    </xf>
    <xf numFmtId="0" fontId="13" fillId="12" borderId="0" xfId="0" applyFont="1" applyFill="1" applyAlignment="1">
      <alignment horizontal="right" indent="1"/>
    </xf>
    <xf numFmtId="0" fontId="11" fillId="12" borderId="0" xfId="0" applyFont="1" applyFill="1" applyAlignment="1">
      <alignment horizontal="left" indent="1"/>
    </xf>
    <xf numFmtId="0" fontId="11" fillId="12" borderId="0" xfId="0" applyFont="1" applyFill="1"/>
    <xf numFmtId="0" fontId="11" fillId="12" borderId="0" xfId="0" applyFont="1" applyFill="1" applyBorder="1"/>
    <xf numFmtId="0" fontId="13" fillId="12" borderId="0" xfId="0" applyFont="1" applyFill="1" applyBorder="1" applyAlignment="1">
      <alignment horizontal="right" indent="1"/>
    </xf>
    <xf numFmtId="0" fontId="11" fillId="12" borderId="0" xfId="0" applyFont="1" applyFill="1" applyBorder="1" applyAlignment="1">
      <alignment horizontal="left" indent="1"/>
    </xf>
    <xf numFmtId="0" fontId="44" fillId="11" borderId="0" xfId="0" applyFont="1" applyFill="1" applyBorder="1" applyAlignment="1">
      <alignment horizontal="left" indent="1"/>
    </xf>
    <xf numFmtId="0" fontId="50" fillId="11" borderId="0" xfId="0" applyFont="1" applyFill="1" applyBorder="1" applyAlignment="1">
      <alignment horizontal="left" indent="1"/>
    </xf>
    <xf numFmtId="0" fontId="24" fillId="11" borderId="0" xfId="0" applyFont="1" applyFill="1" applyBorder="1" applyAlignment="1">
      <alignment horizontal="left" indent="1"/>
    </xf>
    <xf numFmtId="0" fontId="40" fillId="11" borderId="0" xfId="0" applyFont="1" applyFill="1" applyBorder="1" applyAlignment="1">
      <alignment horizontal="left" indent="1"/>
    </xf>
    <xf numFmtId="0" fontId="58" fillId="11" borderId="0" xfId="0" applyFont="1" applyFill="1" applyBorder="1"/>
    <xf numFmtId="0" fontId="24" fillId="11" borderId="9" xfId="0" applyFont="1" applyFill="1" applyBorder="1" applyAlignment="1">
      <alignment horizontal="right" indent="1"/>
    </xf>
    <xf numFmtId="0" fontId="0" fillId="11" borderId="4" xfId="0" applyFont="1" applyFill="1" applyBorder="1"/>
    <xf numFmtId="0" fontId="0" fillId="11" borderId="9" xfId="0" applyFont="1" applyFill="1" applyBorder="1" applyAlignment="1">
      <alignment horizontal="right" indent="1"/>
    </xf>
    <xf numFmtId="0" fontId="0" fillId="0" borderId="83" xfId="0" applyFont="1" applyBorder="1"/>
    <xf numFmtId="0" fontId="0" fillId="11" borderId="0" xfId="0" applyFont="1" applyFill="1" applyBorder="1" applyAlignment="1">
      <alignment horizontal="right" indent="1"/>
    </xf>
    <xf numFmtId="0" fontId="0" fillId="3" borderId="12" xfId="0" applyFont="1" applyFill="1" applyBorder="1" applyAlignment="1" applyProtection="1">
      <alignment horizontal="left" indent="1"/>
      <protection locked="0"/>
    </xf>
    <xf numFmtId="167" fontId="0" fillId="3" borderId="12" xfId="0" applyNumberFormat="1" applyFont="1" applyFill="1" applyBorder="1" applyAlignment="1" applyProtection="1">
      <alignment horizontal="left" indent="1"/>
      <protection locked="0"/>
    </xf>
    <xf numFmtId="0" fontId="0" fillId="11" borderId="0" xfId="0" applyFont="1" applyFill="1" applyBorder="1" applyProtection="1">
      <protection locked="0"/>
    </xf>
    <xf numFmtId="0" fontId="0" fillId="11" borderId="0" xfId="0" applyFont="1" applyFill="1" applyBorder="1" applyAlignment="1" applyProtection="1">
      <alignment horizontal="right" indent="1"/>
      <protection locked="0"/>
    </xf>
    <xf numFmtId="0" fontId="40" fillId="11" borderId="9" xfId="0" applyFont="1" applyFill="1" applyBorder="1" applyAlignment="1">
      <alignment horizontal="right" indent="1"/>
    </xf>
    <xf numFmtId="0" fontId="0" fillId="3" borderId="21" xfId="0" applyFont="1" applyFill="1" applyBorder="1" applyProtection="1">
      <protection locked="0"/>
    </xf>
    <xf numFmtId="0" fontId="0" fillId="11" borderId="0" xfId="0" applyFont="1" applyFill="1" applyBorder="1" applyAlignment="1">
      <alignment horizontal="right"/>
    </xf>
    <xf numFmtId="49" fontId="0" fillId="3" borderId="12" xfId="0" applyNumberFormat="1" applyFont="1" applyFill="1" applyBorder="1" applyProtection="1">
      <protection locked="0"/>
    </xf>
    <xf numFmtId="0" fontId="0" fillId="11" borderId="9" xfId="0" applyFont="1" applyFill="1" applyBorder="1"/>
    <xf numFmtId="0" fontId="21" fillId="11" borderId="0" xfId="0" applyFont="1" applyFill="1" applyBorder="1" applyAlignment="1">
      <alignment horizontal="left" vertical="center"/>
    </xf>
    <xf numFmtId="0" fontId="0" fillId="3" borderId="12" xfId="0" applyFont="1" applyFill="1" applyBorder="1" applyProtection="1">
      <protection locked="0"/>
    </xf>
    <xf numFmtId="0" fontId="40" fillId="11" borderId="0" xfId="0" applyFont="1" applyFill="1" applyBorder="1" applyAlignment="1">
      <alignment horizontal="right" indent="1"/>
    </xf>
    <xf numFmtId="0" fontId="0" fillId="11" borderId="4" xfId="0" applyFont="1" applyFill="1" applyBorder="1" applyAlignment="1">
      <alignment horizontal="left" indent="1"/>
    </xf>
    <xf numFmtId="0" fontId="0" fillId="3" borderId="12" xfId="0" applyFont="1" applyFill="1" applyBorder="1" applyAlignment="1" applyProtection="1">
      <alignment horizontal="center"/>
      <protection locked="0"/>
    </xf>
    <xf numFmtId="14" fontId="0" fillId="3" borderId="12" xfId="0" applyNumberFormat="1" applyFont="1" applyFill="1" applyBorder="1" applyAlignment="1" applyProtection="1">
      <alignment horizontal="left" indent="1"/>
      <protection locked="0"/>
    </xf>
    <xf numFmtId="165" fontId="0" fillId="3" borderId="12" xfId="3" applyNumberFormat="1" applyFont="1" applyFill="1" applyBorder="1" applyAlignment="1" applyProtection="1">
      <alignment horizontal="center"/>
      <protection locked="0"/>
    </xf>
    <xf numFmtId="0" fontId="40" fillId="11" borderId="9" xfId="0" applyFont="1" applyFill="1" applyBorder="1"/>
    <xf numFmtId="0" fontId="0" fillId="11" borderId="0" xfId="0" applyFont="1" applyFill="1" applyAlignment="1">
      <alignment horizontal="left" indent="1"/>
    </xf>
    <xf numFmtId="0" fontId="0" fillId="11" borderId="0" xfId="0" applyFont="1" applyFill="1"/>
    <xf numFmtId="0" fontId="51" fillId="4" borderId="53" xfId="0" applyFont="1" applyFill="1" applyBorder="1" applyAlignment="1">
      <alignment horizontal="left" vertical="center"/>
    </xf>
    <xf numFmtId="0" fontId="51" fillId="4" borderId="66" xfId="0" applyFont="1" applyFill="1" applyBorder="1" applyAlignment="1">
      <alignment horizontal="left" vertical="center"/>
    </xf>
    <xf numFmtId="0" fontId="51" fillId="4" borderId="47" xfId="0" applyFont="1" applyFill="1" applyBorder="1" applyAlignment="1">
      <alignment horizontal="left" vertical="center"/>
    </xf>
    <xf numFmtId="0" fontId="60" fillId="11" borderId="0" xfId="0" applyFont="1" applyFill="1" applyBorder="1" applyAlignment="1">
      <alignment horizontal="left" vertical="center"/>
    </xf>
    <xf numFmtId="0" fontId="60" fillId="11" borderId="60" xfId="0" applyFont="1" applyFill="1" applyBorder="1" applyAlignment="1">
      <alignment horizontal="left" vertical="center"/>
    </xf>
    <xf numFmtId="0" fontId="51" fillId="4" borderId="68" xfId="0" applyFont="1" applyFill="1" applyBorder="1" applyAlignment="1">
      <alignment horizontal="left" vertical="center"/>
    </xf>
    <xf numFmtId="0" fontId="60" fillId="11" borderId="60" xfId="0" applyNumberFormat="1" applyFont="1" applyFill="1" applyBorder="1" applyAlignment="1">
      <alignment horizontal="left" vertical="center"/>
    </xf>
    <xf numFmtId="0" fontId="46" fillId="4" borderId="68" xfId="0" applyFont="1" applyFill="1" applyBorder="1" applyAlignment="1">
      <alignment horizontal="left" vertical="center"/>
    </xf>
    <xf numFmtId="0" fontId="30" fillId="11" borderId="60" xfId="0" applyFont="1" applyFill="1" applyBorder="1" applyAlignment="1">
      <alignment vertical="center"/>
    </xf>
    <xf numFmtId="0" fontId="46" fillId="4" borderId="47" xfId="0" applyFont="1" applyFill="1" applyBorder="1" applyAlignment="1">
      <alignment horizontal="left" vertical="center"/>
    </xf>
    <xf numFmtId="0" fontId="30" fillId="11" borderId="51" xfId="0" applyFont="1" applyFill="1" applyBorder="1" applyAlignment="1">
      <alignment vertical="center"/>
    </xf>
    <xf numFmtId="0" fontId="0" fillId="11" borderId="54" xfId="0" applyFont="1" applyFill="1" applyBorder="1" applyAlignment="1">
      <alignment horizontal="center"/>
    </xf>
    <xf numFmtId="0" fontId="0" fillId="11" borderId="50" xfId="0" applyFont="1" applyFill="1" applyBorder="1" applyAlignment="1">
      <alignment horizontal="center"/>
    </xf>
    <xf numFmtId="0" fontId="0" fillId="11" borderId="59" xfId="0" applyFont="1" applyFill="1" applyBorder="1" applyAlignment="1">
      <alignment horizontal="center"/>
    </xf>
    <xf numFmtId="0" fontId="0" fillId="11" borderId="55" xfId="0" applyFont="1" applyFill="1" applyBorder="1" applyAlignment="1">
      <alignment horizontal="center"/>
    </xf>
    <xf numFmtId="0" fontId="0" fillId="11" borderId="41" xfId="0" applyFont="1" applyFill="1" applyBorder="1" applyAlignment="1">
      <alignment horizontal="center"/>
    </xf>
    <xf numFmtId="0" fontId="0" fillId="11" borderId="56" xfId="0" applyFont="1" applyFill="1" applyBorder="1" applyAlignment="1">
      <alignment horizontal="center"/>
    </xf>
    <xf numFmtId="0" fontId="0" fillId="11" borderId="43" xfId="0" applyFont="1" applyFill="1" applyBorder="1" applyAlignment="1">
      <alignment horizontal="center"/>
    </xf>
    <xf numFmtId="0" fontId="20" fillId="3" borderId="43" xfId="0" applyFont="1" applyFill="1" applyBorder="1" applyAlignment="1" applyProtection="1">
      <alignment horizontal="center"/>
      <protection locked="0"/>
    </xf>
    <xf numFmtId="0" fontId="20" fillId="3" borderId="52" xfId="0" applyFont="1" applyFill="1" applyBorder="1" applyAlignment="1" applyProtection="1">
      <alignment horizontal="center"/>
      <protection locked="0"/>
    </xf>
    <xf numFmtId="0" fontId="20" fillId="3" borderId="47" xfId="0" applyFont="1" applyFill="1" applyBorder="1" applyAlignment="1" applyProtection="1">
      <alignment horizontal="center"/>
      <protection locked="0"/>
    </xf>
    <xf numFmtId="0" fontId="0" fillId="11" borderId="52" xfId="0" applyFont="1" applyFill="1" applyBorder="1" applyAlignment="1">
      <alignment horizontal="center"/>
    </xf>
    <xf numFmtId="0" fontId="9" fillId="11" borderId="9" xfId="0" applyFont="1" applyFill="1" applyBorder="1" applyAlignment="1">
      <alignment horizontal="center"/>
    </xf>
    <xf numFmtId="0" fontId="9" fillId="11" borderId="0" xfId="0" applyFont="1" applyFill="1" applyBorder="1" applyAlignment="1">
      <alignment horizontal="center"/>
    </xf>
    <xf numFmtId="0" fontId="20" fillId="11" borderId="0" xfId="0" applyFont="1" applyFill="1" applyBorder="1" applyAlignment="1">
      <alignment horizontal="left" vertical="center"/>
    </xf>
    <xf numFmtId="0" fontId="51" fillId="4" borderId="67" xfId="0" applyFont="1" applyFill="1" applyBorder="1" applyAlignment="1">
      <alignment horizontal="left" vertical="center"/>
    </xf>
    <xf numFmtId="49" fontId="38" fillId="11" borderId="0" xfId="0" applyNumberFormat="1" applyFont="1" applyFill="1" applyBorder="1" applyAlignment="1">
      <alignment horizontal="left" vertical="center"/>
    </xf>
    <xf numFmtId="14" fontId="60" fillId="11" borderId="0" xfId="0" applyNumberFormat="1" applyFont="1" applyFill="1" applyBorder="1" applyAlignment="1">
      <alignment horizontal="left" vertical="center"/>
    </xf>
    <xf numFmtId="0" fontId="46" fillId="4" borderId="67" xfId="0" applyFont="1" applyFill="1" applyBorder="1" applyAlignment="1">
      <alignment horizontal="left" vertical="center"/>
    </xf>
    <xf numFmtId="0" fontId="46" fillId="4" borderId="53" xfId="0" applyFont="1" applyFill="1" applyBorder="1" applyAlignment="1">
      <alignment horizontal="left" vertical="center"/>
    </xf>
    <xf numFmtId="0" fontId="30" fillId="11" borderId="0" xfId="0" applyFont="1" applyFill="1" applyBorder="1" applyAlignment="1">
      <alignment vertical="center"/>
    </xf>
    <xf numFmtId="0" fontId="30" fillId="11" borderId="41" xfId="0" applyFont="1" applyFill="1" applyBorder="1" applyAlignment="1">
      <alignment vertical="center"/>
    </xf>
    <xf numFmtId="0" fontId="60" fillId="11" borderId="39" xfId="0" applyFont="1" applyFill="1" applyBorder="1" applyAlignment="1">
      <alignment horizontal="left" vertical="top"/>
    </xf>
    <xf numFmtId="0" fontId="38" fillId="11" borderId="39" xfId="0" applyFont="1" applyFill="1" applyBorder="1" applyAlignment="1">
      <alignment horizontal="left" vertical="top"/>
    </xf>
    <xf numFmtId="14" fontId="60" fillId="11" borderId="0" xfId="0" applyNumberFormat="1" applyFont="1" applyFill="1" applyBorder="1" applyAlignment="1">
      <alignment horizontal="left" vertical="top"/>
    </xf>
    <xf numFmtId="0" fontId="60" fillId="11" borderId="0" xfId="0" applyFont="1" applyFill="1" applyBorder="1" applyAlignment="1">
      <alignment horizontal="left" vertical="top"/>
    </xf>
    <xf numFmtId="0" fontId="38" fillId="11" borderId="0" xfId="0" applyFont="1" applyFill="1" applyBorder="1" applyAlignment="1">
      <alignment horizontal="left" vertical="top"/>
    </xf>
    <xf numFmtId="0" fontId="64" fillId="11" borderId="0" xfId="0" applyFont="1" applyFill="1" applyBorder="1"/>
    <xf numFmtId="0" fontId="65" fillId="12" borderId="9" xfId="0" applyFont="1" applyFill="1" applyBorder="1" applyAlignment="1">
      <alignment horizontal="left" indent="1"/>
    </xf>
    <xf numFmtId="0" fontId="65" fillId="12" borderId="0" xfId="0" applyFont="1" applyFill="1" applyBorder="1" applyAlignment="1">
      <alignment horizontal="left" indent="1"/>
    </xf>
    <xf numFmtId="0" fontId="65" fillId="12" borderId="0" xfId="0" applyFont="1" applyFill="1" applyAlignment="1">
      <alignment horizontal="left" indent="1"/>
    </xf>
    <xf numFmtId="0" fontId="65" fillId="12" borderId="0" xfId="0" applyFont="1" applyFill="1"/>
    <xf numFmtId="0" fontId="65" fillId="12" borderId="0" xfId="0" applyFont="1" applyFill="1" applyBorder="1"/>
    <xf numFmtId="0" fontId="40" fillId="11" borderId="0" xfId="0" applyFont="1" applyFill="1" applyAlignment="1">
      <alignment horizontal="right" indent="1"/>
    </xf>
    <xf numFmtId="0" fontId="10" fillId="11" borderId="0" xfId="0" applyFont="1" applyFill="1"/>
    <xf numFmtId="0" fontId="10" fillId="11" borderId="0" xfId="0" applyFont="1" applyFill="1" applyBorder="1"/>
    <xf numFmtId="14" fontId="20" fillId="3" borderId="43" xfId="0" applyNumberFormat="1" applyFont="1" applyFill="1" applyBorder="1" applyAlignment="1" applyProtection="1">
      <alignment horizontal="center" vertical="center"/>
      <protection locked="0"/>
    </xf>
    <xf numFmtId="0" fontId="20" fillId="3" borderId="43" xfId="0" applyFont="1" applyFill="1" applyBorder="1" applyAlignment="1" applyProtection="1">
      <alignment horizontal="center" vertical="center"/>
      <protection locked="0"/>
    </xf>
    <xf numFmtId="0" fontId="66" fillId="12" borderId="0" xfId="0" applyFont="1" applyFill="1" applyBorder="1" applyAlignment="1">
      <alignment horizontal="left" indent="1"/>
    </xf>
    <xf numFmtId="0" fontId="66" fillId="12" borderId="0" xfId="0" applyFont="1" applyFill="1" applyAlignment="1">
      <alignment horizontal="left" indent="1"/>
    </xf>
    <xf numFmtId="0" fontId="66" fillId="12" borderId="0" xfId="0" applyFont="1" applyFill="1"/>
    <xf numFmtId="0" fontId="40" fillId="12" borderId="0" xfId="0" applyFont="1" applyFill="1" applyBorder="1"/>
    <xf numFmtId="0" fontId="10" fillId="11" borderId="2" xfId="0" applyFont="1" applyFill="1" applyBorder="1" applyAlignment="1">
      <alignment horizontal="left" indent="1"/>
    </xf>
    <xf numFmtId="0" fontId="0" fillId="9" borderId="43" xfId="0" applyFont="1" applyFill="1" applyBorder="1" applyAlignment="1">
      <alignment horizontal="left" indent="1"/>
    </xf>
    <xf numFmtId="0" fontId="10" fillId="11" borderId="0" xfId="0" applyFont="1" applyFill="1" applyAlignment="1">
      <alignment horizontal="left" indent="1"/>
    </xf>
    <xf numFmtId="0" fontId="36" fillId="11" borderId="0" xfId="0" applyFont="1" applyFill="1" applyAlignment="1">
      <alignment horizontal="center" vertical="center"/>
    </xf>
    <xf numFmtId="0" fontId="67" fillId="11" borderId="0" xfId="0" applyFont="1" applyFill="1" applyBorder="1" applyAlignment="1">
      <alignment horizontal="left" indent="1"/>
    </xf>
    <xf numFmtId="0" fontId="68" fillId="11" borderId="0" xfId="1" applyFont="1" applyFill="1" applyAlignment="1" applyProtection="1">
      <alignment horizontal="left" indent="1"/>
    </xf>
    <xf numFmtId="0" fontId="40" fillId="11" borderId="0" xfId="0" applyFont="1" applyFill="1"/>
    <xf numFmtId="0" fontId="0" fillId="11" borderId="15" xfId="0" applyFont="1" applyFill="1" applyBorder="1" applyAlignment="1">
      <alignment horizontal="center"/>
    </xf>
    <xf numFmtId="0" fontId="51" fillId="4" borderId="52" xfId="0" applyFont="1" applyFill="1" applyBorder="1" applyAlignment="1">
      <alignment horizontal="left" vertical="center"/>
    </xf>
    <xf numFmtId="14" fontId="60" fillId="11" borderId="38" xfId="0" applyNumberFormat="1" applyFont="1" applyFill="1" applyBorder="1" applyAlignment="1">
      <alignment horizontal="left" vertical="center"/>
    </xf>
    <xf numFmtId="0" fontId="46" fillId="4" borderId="64" xfId="0" applyFont="1" applyFill="1" applyBorder="1" applyAlignment="1">
      <alignment horizontal="left" vertical="center"/>
    </xf>
    <xf numFmtId="0" fontId="46" fillId="4" borderId="65" xfId="0" applyFont="1" applyFill="1" applyBorder="1" applyAlignment="1">
      <alignment horizontal="left" vertical="center"/>
    </xf>
    <xf numFmtId="0" fontId="30" fillId="11" borderId="38" xfId="0" applyFont="1" applyFill="1" applyBorder="1" applyAlignment="1">
      <alignment vertical="center"/>
    </xf>
    <xf numFmtId="0" fontId="46" fillId="4" borderId="52" xfId="0" applyFont="1" applyFill="1" applyBorder="1" applyAlignment="1">
      <alignment horizontal="left" vertical="center"/>
    </xf>
    <xf numFmtId="0" fontId="30" fillId="11" borderId="42" xfId="0" applyFont="1" applyFill="1" applyBorder="1" applyAlignment="1">
      <alignment vertical="center"/>
    </xf>
    <xf numFmtId="0" fontId="53" fillId="11" borderId="0" xfId="0" applyFont="1" applyFill="1" applyBorder="1"/>
    <xf numFmtId="0" fontId="0" fillId="9" borderId="43" xfId="0" applyFont="1" applyFill="1" applyBorder="1" applyAlignment="1">
      <alignment horizontal="center" vertical="center"/>
    </xf>
    <xf numFmtId="0" fontId="10" fillId="11" borderId="0" xfId="0" applyFont="1" applyFill="1" applyAlignment="1">
      <alignment horizontal="center" vertical="center"/>
    </xf>
    <xf numFmtId="0" fontId="10" fillId="11" borderId="0" xfId="0" applyFont="1" applyFill="1" applyBorder="1" applyAlignment="1">
      <alignment horizontal="center" vertical="center"/>
    </xf>
    <xf numFmtId="0" fontId="20" fillId="11" borderId="60" xfId="0" applyFont="1" applyFill="1" applyBorder="1"/>
    <xf numFmtId="0" fontId="0" fillId="11" borderId="0" xfId="0" applyFont="1" applyFill="1" applyBorder="1" applyAlignment="1">
      <alignment horizontal="left" vertical="top"/>
    </xf>
    <xf numFmtId="0" fontId="64" fillId="11" borderId="0" xfId="0" applyFont="1" applyFill="1" applyBorder="1" applyAlignment="1">
      <alignment horizontal="left" indent="1"/>
    </xf>
    <xf numFmtId="0" fontId="40" fillId="11" borderId="0" xfId="0" applyFont="1" applyFill="1" applyBorder="1"/>
    <xf numFmtId="0" fontId="64" fillId="11" borderId="0" xfId="0" applyFont="1" applyFill="1" applyBorder="1" applyAlignment="1">
      <alignment vertical="top"/>
    </xf>
    <xf numFmtId="0" fontId="40" fillId="11" borderId="0" xfId="0" applyFont="1" applyFill="1" applyBorder="1" applyAlignment="1">
      <alignment horizontal="right"/>
    </xf>
    <xf numFmtId="0" fontId="40" fillId="11" borderId="0" xfId="0" applyFont="1" applyFill="1" applyBorder="1" applyAlignment="1">
      <alignment vertical="top"/>
    </xf>
    <xf numFmtId="0" fontId="40" fillId="11" borderId="0" xfId="0" applyFont="1" applyFill="1" applyBorder="1" applyAlignment="1">
      <alignment horizontal="right" vertical="top"/>
    </xf>
    <xf numFmtId="0" fontId="64" fillId="11" borderId="0" xfId="0" applyFont="1" applyFill="1" applyBorder="1" applyAlignment="1"/>
    <xf numFmtId="0" fontId="0" fillId="11" borderId="0" xfId="0" applyFont="1" applyFill="1" applyAlignment="1"/>
    <xf numFmtId="0" fontId="0" fillId="11" borderId="0" xfId="0" applyFont="1" applyFill="1" applyBorder="1" applyAlignment="1">
      <alignment horizontal="center" vertical="center"/>
    </xf>
    <xf numFmtId="0" fontId="0" fillId="11" borderId="0" xfId="0" applyFont="1" applyFill="1" applyBorder="1" applyAlignment="1"/>
    <xf numFmtId="0" fontId="0" fillId="9" borderId="0" xfId="0" applyFont="1" applyFill="1" applyBorder="1" applyAlignment="1">
      <alignment horizontal="center"/>
    </xf>
    <xf numFmtId="0" fontId="0" fillId="9" borderId="0" xfId="0" applyFont="1" applyFill="1" applyBorder="1"/>
    <xf numFmtId="0" fontId="0" fillId="9" borderId="0" xfId="0" applyFont="1" applyFill="1"/>
    <xf numFmtId="0" fontId="0" fillId="9" borderId="0" xfId="0" applyFont="1" applyFill="1" applyBorder="1" applyAlignment="1"/>
    <xf numFmtId="0" fontId="0" fillId="9" borderId="0" xfId="0" applyFont="1" applyFill="1" applyAlignment="1"/>
    <xf numFmtId="0" fontId="0" fillId="9" borderId="0" xfId="0" applyFont="1" applyFill="1" applyBorder="1" applyAlignment="1">
      <alignment horizontal="left"/>
    </xf>
    <xf numFmtId="0" fontId="0" fillId="9" borderId="0" xfId="0" applyFont="1" applyFill="1" applyBorder="1" applyAlignment="1">
      <alignment horizontal="left" indent="1"/>
    </xf>
    <xf numFmtId="14" fontId="60" fillId="11" borderId="60" xfId="0" applyNumberFormat="1" applyFont="1" applyFill="1" applyBorder="1" applyAlignment="1">
      <alignment horizontal="left" vertical="center"/>
    </xf>
    <xf numFmtId="0" fontId="51" fillId="4" borderId="64" xfId="0" applyFont="1" applyFill="1" applyBorder="1" applyAlignment="1">
      <alignment horizontal="left" vertical="center"/>
    </xf>
    <xf numFmtId="0" fontId="20" fillId="11" borderId="0" xfId="0" applyFont="1" applyFill="1" applyBorder="1" applyAlignment="1">
      <alignment vertical="center"/>
    </xf>
    <xf numFmtId="0" fontId="20" fillId="11" borderId="60" xfId="0" applyFont="1" applyFill="1" applyBorder="1" applyAlignment="1">
      <alignment vertical="center"/>
    </xf>
    <xf numFmtId="0" fontId="20" fillId="11" borderId="46" xfId="0" applyFont="1" applyFill="1" applyBorder="1" applyAlignment="1">
      <alignment vertical="center"/>
    </xf>
    <xf numFmtId="0" fontId="20" fillId="11" borderId="41" xfId="0" applyFont="1" applyFill="1" applyBorder="1" applyAlignment="1">
      <alignment vertical="center"/>
    </xf>
    <xf numFmtId="0" fontId="20" fillId="11" borderId="51" xfId="0" applyFont="1" applyFill="1" applyBorder="1" applyAlignment="1">
      <alignment vertical="center"/>
    </xf>
    <xf numFmtId="0" fontId="10" fillId="11" borderId="0" xfId="0" applyFont="1" applyFill="1" applyAlignment="1">
      <alignment horizontal="center"/>
    </xf>
    <xf numFmtId="0" fontId="10" fillId="11" borderId="4" xfId="0" applyFont="1" applyFill="1" applyBorder="1" applyAlignment="1">
      <alignment horizontal="center"/>
    </xf>
    <xf numFmtId="0" fontId="0" fillId="10" borderId="0" xfId="0" applyFont="1" applyFill="1" applyBorder="1"/>
    <xf numFmtId="165" fontId="6" fillId="0" borderId="0" xfId="3" applyNumberFormat="1" applyFont="1" applyAlignment="1">
      <alignment vertical="top"/>
    </xf>
    <xf numFmtId="165" fontId="9" fillId="4" borderId="22" xfId="3" applyNumberFormat="1" applyFont="1" applyFill="1" applyBorder="1" applyAlignment="1">
      <alignment vertical="top" wrapText="1"/>
    </xf>
    <xf numFmtId="165" fontId="9" fillId="4" borderId="23" xfId="3" applyNumberFormat="1" applyFont="1" applyFill="1" applyBorder="1" applyAlignment="1">
      <alignment vertical="top" wrapText="1"/>
    </xf>
    <xf numFmtId="165" fontId="0" fillId="0" borderId="12" xfId="3" applyNumberFormat="1" applyFont="1" applyBorder="1" applyAlignment="1">
      <alignment horizontal="left" vertical="top" wrapText="1"/>
    </xf>
    <xf numFmtId="0" fontId="64" fillId="5" borderId="0" xfId="0" applyFont="1" applyFill="1" applyBorder="1" applyAlignment="1"/>
    <xf numFmtId="0" fontId="40" fillId="5" borderId="0" xfId="0" applyFont="1" applyFill="1" applyBorder="1"/>
    <xf numFmtId="0" fontId="0" fillId="5" borderId="0" xfId="0" applyFont="1" applyFill="1" applyBorder="1"/>
    <xf numFmtId="0" fontId="0" fillId="5" borderId="22" xfId="0" applyFill="1" applyBorder="1" applyAlignment="1">
      <alignment vertical="top"/>
    </xf>
    <xf numFmtId="0" fontId="0" fillId="5" borderId="23" xfId="0" applyFill="1" applyBorder="1" applyAlignment="1">
      <alignment vertical="top"/>
    </xf>
    <xf numFmtId="0" fontId="0" fillId="3" borderId="39" xfId="0" applyFill="1" applyBorder="1" applyAlignment="1">
      <alignment horizontal="left" vertical="top" wrapText="1" indent="1"/>
    </xf>
    <xf numFmtId="0" fontId="0" fillId="3" borderId="49" xfId="0" applyFill="1" applyBorder="1" applyAlignment="1">
      <alignment horizontal="left" vertical="top" wrapText="1" indent="1"/>
    </xf>
    <xf numFmtId="0" fontId="0" fillId="3" borderId="59" xfId="0" applyFill="1" applyBorder="1" applyAlignment="1">
      <alignment horizontal="left" vertical="top" wrapText="1" indent="1"/>
    </xf>
    <xf numFmtId="0" fontId="0" fillId="3" borderId="0" xfId="0" applyFill="1" applyAlignment="1">
      <alignment horizontal="left" vertical="top" wrapText="1" indent="1"/>
    </xf>
    <xf numFmtId="0" fontId="0" fillId="3" borderId="60" xfId="0" applyFill="1" applyBorder="1" applyAlignment="1">
      <alignment horizontal="left" vertical="top" wrapText="1" indent="1"/>
    </xf>
    <xf numFmtId="0" fontId="0" fillId="3" borderId="50" xfId="0" applyFill="1" applyBorder="1" applyAlignment="1">
      <alignment horizontal="left" vertical="top" wrapText="1" indent="1"/>
    </xf>
    <xf numFmtId="0" fontId="0" fillId="3" borderId="41" xfId="0" applyFill="1" applyBorder="1" applyAlignment="1">
      <alignment horizontal="left" vertical="top" wrapText="1" indent="1"/>
    </xf>
    <xf numFmtId="0" fontId="0" fillId="3" borderId="51" xfId="0" applyFill="1" applyBorder="1" applyAlignment="1">
      <alignment horizontal="left" vertical="top" wrapText="1" indent="1"/>
    </xf>
    <xf numFmtId="165" fontId="51" fillId="4" borderId="12" xfId="3" applyNumberFormat="1" applyFont="1" applyFill="1" applyBorder="1" applyAlignment="1">
      <alignment vertical="top"/>
    </xf>
    <xf numFmtId="165" fontId="0" fillId="5" borderId="86" xfId="3" applyNumberFormat="1" applyFont="1" applyFill="1" applyBorder="1" applyAlignment="1">
      <alignment vertical="top"/>
    </xf>
    <xf numFmtId="165" fontId="6" fillId="5" borderId="0" xfId="3" applyNumberFormat="1" applyFont="1" applyFill="1" applyBorder="1" applyAlignment="1">
      <alignment vertical="top"/>
    </xf>
    <xf numFmtId="165" fontId="6" fillId="5" borderId="87" xfId="3" applyNumberFormat="1" applyFont="1" applyFill="1" applyBorder="1" applyAlignment="1">
      <alignment vertical="top"/>
    </xf>
    <xf numFmtId="165" fontId="0" fillId="13" borderId="88" xfId="3" applyNumberFormat="1" applyFont="1" applyFill="1" applyBorder="1" applyAlignment="1" applyProtection="1">
      <alignment vertical="top"/>
      <protection locked="0"/>
    </xf>
    <xf numFmtId="0" fontId="20" fillId="11" borderId="0" xfId="0" applyFont="1" applyFill="1" applyBorder="1" applyAlignment="1">
      <alignment horizontal="right" vertical="center"/>
    </xf>
    <xf numFmtId="0" fontId="0" fillId="3" borderId="17" xfId="0" applyFont="1" applyFill="1" applyBorder="1" applyAlignment="1" applyProtection="1">
      <alignment horizontal="left" vertical="center" indent="1"/>
      <protection locked="0"/>
    </xf>
    <xf numFmtId="0" fontId="0" fillId="3" borderId="23" xfId="0" applyFont="1" applyFill="1" applyBorder="1" applyAlignment="1" applyProtection="1">
      <alignment horizontal="left" vertical="center" indent="1"/>
      <protection locked="0"/>
    </xf>
    <xf numFmtId="0" fontId="57" fillId="3" borderId="17" xfId="1" applyFont="1" applyFill="1" applyBorder="1" applyAlignment="1" applyProtection="1">
      <protection locked="0"/>
    </xf>
    <xf numFmtId="0" fontId="57" fillId="3" borderId="23" xfId="1" applyFont="1" applyFill="1" applyBorder="1" applyAlignment="1" applyProtection="1">
      <protection locked="0"/>
    </xf>
    <xf numFmtId="0" fontId="0" fillId="3" borderId="12" xfId="0" applyFont="1" applyFill="1" applyBorder="1" applyAlignment="1" applyProtection="1">
      <alignment horizontal="left" vertical="center" indent="1"/>
      <protection locked="0"/>
    </xf>
    <xf numFmtId="0" fontId="57" fillId="3" borderId="12" xfId="1" applyFont="1" applyFill="1" applyBorder="1" applyAlignment="1" applyProtection="1">
      <alignment horizontal="left" vertical="center" indent="1"/>
      <protection locked="0"/>
    </xf>
    <xf numFmtId="165" fontId="27" fillId="0" borderId="0" xfId="3" applyNumberFormat="1" applyFont="1" applyFill="1" applyBorder="1" applyAlignment="1">
      <alignment vertical="top"/>
    </xf>
    <xf numFmtId="0" fontId="0" fillId="0" borderId="0" xfId="0" applyFill="1" applyBorder="1" applyAlignment="1">
      <alignment vertical="top"/>
    </xf>
    <xf numFmtId="165" fontId="33" fillId="0" borderId="0" xfId="3" applyNumberFormat="1" applyFont="1" applyFill="1" applyBorder="1" applyAlignment="1">
      <alignment vertical="top"/>
    </xf>
    <xf numFmtId="0" fontId="34" fillId="0" borderId="0" xfId="0" applyFont="1" applyFill="1" applyBorder="1" applyAlignment="1">
      <alignment vertical="top"/>
    </xf>
    <xf numFmtId="0" fontId="45" fillId="4" borderId="28" xfId="0" applyFont="1" applyFill="1" applyBorder="1" applyAlignment="1">
      <alignment horizontal="center" vertical="center" wrapText="1"/>
    </xf>
    <xf numFmtId="0" fontId="35" fillId="4" borderId="29" xfId="0" applyFont="1" applyFill="1" applyBorder="1" applyAlignment="1">
      <alignment horizontal="center" vertical="center" wrapText="1"/>
    </xf>
    <xf numFmtId="0" fontId="35" fillId="4" borderId="30" xfId="0" applyFont="1" applyFill="1" applyBorder="1" applyAlignment="1">
      <alignment horizontal="center" vertical="center" wrapText="1"/>
    </xf>
    <xf numFmtId="0" fontId="49" fillId="0" borderId="0" xfId="0" applyFont="1" applyBorder="1" applyAlignment="1">
      <alignment horizontal="left" vertical="top" indent="1"/>
    </xf>
    <xf numFmtId="166" fontId="50" fillId="5" borderId="17" xfId="3" applyNumberFormat="1" applyFont="1" applyFill="1" applyBorder="1" applyAlignment="1">
      <alignment vertical="top"/>
    </xf>
    <xf numFmtId="166" fontId="50" fillId="5" borderId="23" xfId="3" applyNumberFormat="1" applyFont="1" applyFill="1" applyBorder="1" applyAlignment="1">
      <alignment vertical="top"/>
    </xf>
    <xf numFmtId="165" fontId="9" fillId="4" borderId="17" xfId="3" applyNumberFormat="1" applyFont="1" applyFill="1" applyBorder="1" applyAlignment="1">
      <alignment vertical="top"/>
    </xf>
    <xf numFmtId="0" fontId="0" fillId="4" borderId="22" xfId="0" applyFont="1" applyFill="1" applyBorder="1" applyAlignment="1">
      <alignment vertical="top"/>
    </xf>
    <xf numFmtId="0" fontId="0" fillId="4" borderId="23" xfId="0" applyFont="1" applyFill="1" applyBorder="1" applyAlignment="1">
      <alignment vertical="top"/>
    </xf>
    <xf numFmtId="165" fontId="0" fillId="5" borderId="84" xfId="3" applyNumberFormat="1" applyFont="1" applyFill="1" applyBorder="1" applyAlignment="1">
      <alignment vertical="top" wrapText="1"/>
    </xf>
    <xf numFmtId="0" fontId="6" fillId="5" borderId="16" xfId="0" applyFont="1" applyFill="1" applyBorder="1" applyAlignment="1">
      <alignment vertical="top" wrapText="1"/>
    </xf>
    <xf numFmtId="0" fontId="6" fillId="5" borderId="85" xfId="0" applyFont="1" applyFill="1" applyBorder="1" applyAlignment="1">
      <alignment vertical="top" wrapText="1"/>
    </xf>
    <xf numFmtId="0" fontId="6" fillId="5" borderId="14" xfId="0" applyFont="1" applyFill="1" applyBorder="1" applyAlignment="1">
      <alignment vertical="top" wrapText="1"/>
    </xf>
    <xf numFmtId="0" fontId="6" fillId="5" borderId="15" xfId="0" applyFont="1" applyFill="1" applyBorder="1" applyAlignment="1">
      <alignment vertical="top" wrapText="1"/>
    </xf>
    <xf numFmtId="0" fontId="6" fillId="5" borderId="18" xfId="0" applyFont="1" applyFill="1" applyBorder="1" applyAlignment="1">
      <alignment vertical="top" wrapText="1"/>
    </xf>
    <xf numFmtId="165" fontId="20" fillId="5" borderId="17" xfId="3" applyNumberFormat="1" applyFont="1" applyFill="1"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165" fontId="0" fillId="5" borderId="17" xfId="3" applyNumberFormat="1" applyFont="1" applyFill="1" applyBorder="1" applyAlignment="1">
      <alignment vertical="top"/>
    </xf>
    <xf numFmtId="0" fontId="0" fillId="5" borderId="22" xfId="0" applyFill="1" applyBorder="1" applyAlignment="1">
      <alignment vertical="top"/>
    </xf>
    <xf numFmtId="0" fontId="0" fillId="5" borderId="23" xfId="0" applyFill="1" applyBorder="1" applyAlignment="1">
      <alignment vertical="top"/>
    </xf>
    <xf numFmtId="165" fontId="0" fillId="2" borderId="17" xfId="3" applyNumberFormat="1" applyFont="1" applyFill="1" applyBorder="1" applyAlignment="1">
      <alignment vertical="center" wrapText="1"/>
    </xf>
    <xf numFmtId="0" fontId="0" fillId="0" borderId="22" xfId="0" applyBorder="1" applyAlignment="1"/>
    <xf numFmtId="0" fontId="0" fillId="0" borderId="23" xfId="0" applyBorder="1" applyAlignment="1"/>
    <xf numFmtId="165" fontId="0" fillId="5" borderId="84" xfId="3" applyNumberFormat="1" applyFont="1" applyFill="1" applyBorder="1" applyAlignment="1">
      <alignment vertical="top"/>
    </xf>
    <xf numFmtId="0" fontId="0" fillId="0" borderId="16" xfId="0" applyBorder="1" applyAlignment="1">
      <alignment vertical="top"/>
    </xf>
    <xf numFmtId="0" fontId="0" fillId="0" borderId="14" xfId="0" applyBorder="1" applyAlignment="1">
      <alignment vertical="top"/>
    </xf>
    <xf numFmtId="0" fontId="0" fillId="0" borderId="15" xfId="0" applyBorder="1" applyAlignment="1">
      <alignment vertical="top"/>
    </xf>
    <xf numFmtId="165" fontId="0" fillId="5" borderId="17" xfId="3" applyNumberFormat="1" applyFont="1" applyFill="1" applyBorder="1" applyAlignment="1">
      <alignment horizontal="left" vertical="top" wrapText="1" indent="1"/>
    </xf>
    <xf numFmtId="0" fontId="0" fillId="5" borderId="23" xfId="0" applyFont="1" applyFill="1" applyBorder="1" applyAlignment="1">
      <alignment horizontal="left" vertical="top" indent="1"/>
    </xf>
    <xf numFmtId="165" fontId="0" fillId="5" borderId="17" xfId="3" applyNumberFormat="1" applyFont="1" applyFill="1" applyBorder="1" applyAlignment="1">
      <alignment horizontal="left" vertical="top" wrapText="1"/>
    </xf>
    <xf numFmtId="165" fontId="0" fillId="5" borderId="22" xfId="3" applyNumberFormat="1" applyFont="1" applyFill="1" applyBorder="1" applyAlignment="1">
      <alignment horizontal="left" vertical="top" wrapText="1"/>
    </xf>
    <xf numFmtId="0" fontId="0" fillId="5" borderId="22" xfId="0" applyFont="1" applyFill="1" applyBorder="1" applyAlignment="1">
      <alignment vertical="top"/>
    </xf>
    <xf numFmtId="0" fontId="11" fillId="9" borderId="48" xfId="0" applyFont="1" applyFill="1" applyBorder="1" applyAlignment="1">
      <alignment vertical="top" wrapText="1"/>
    </xf>
    <xf numFmtId="0" fontId="0" fillId="9" borderId="39" xfId="0" applyFill="1" applyBorder="1" applyAlignment="1">
      <alignment vertical="top" wrapText="1"/>
    </xf>
    <xf numFmtId="0" fontId="0" fillId="9" borderId="49" xfId="0" applyFill="1" applyBorder="1" applyAlignment="1">
      <alignment vertical="top" wrapText="1"/>
    </xf>
    <xf numFmtId="0" fontId="0" fillId="9" borderId="59" xfId="0" applyFill="1" applyBorder="1" applyAlignment="1">
      <alignment vertical="top" wrapText="1"/>
    </xf>
    <xf numFmtId="0" fontId="0" fillId="9" borderId="0" xfId="0" applyFill="1" applyBorder="1" applyAlignment="1">
      <alignment vertical="top" wrapText="1"/>
    </xf>
    <xf numFmtId="0" fontId="0" fillId="9" borderId="60" xfId="0" applyFill="1" applyBorder="1" applyAlignment="1">
      <alignment vertical="top" wrapText="1"/>
    </xf>
    <xf numFmtId="0" fontId="0" fillId="9" borderId="50" xfId="0" applyFill="1" applyBorder="1" applyAlignment="1">
      <alignment vertical="top" wrapText="1"/>
    </xf>
    <xf numFmtId="0" fontId="0" fillId="9" borderId="41" xfId="0" applyFill="1" applyBorder="1" applyAlignment="1">
      <alignment vertical="top" wrapText="1"/>
    </xf>
    <xf numFmtId="0" fontId="0" fillId="9" borderId="51" xfId="0" applyFill="1" applyBorder="1" applyAlignment="1">
      <alignment vertical="top" wrapText="1"/>
    </xf>
    <xf numFmtId="0" fontId="0" fillId="3" borderId="17" xfId="0" applyFill="1" applyBorder="1" applyAlignment="1" applyProtection="1">
      <alignment horizontal="left" vertical="center"/>
      <protection locked="0"/>
    </xf>
    <xf numFmtId="0" fontId="0" fillId="3" borderId="22" xfId="0" applyFill="1" applyBorder="1" applyAlignment="1" applyProtection="1">
      <alignment horizontal="left" vertical="center"/>
      <protection locked="0"/>
    </xf>
    <xf numFmtId="0" fontId="0" fillId="3" borderId="22" xfId="0" applyFill="1" applyBorder="1" applyAlignment="1" applyProtection="1">
      <alignment horizontal="left"/>
      <protection locked="0"/>
    </xf>
    <xf numFmtId="0" fontId="0" fillId="3" borderId="23" xfId="0" applyFill="1" applyBorder="1" applyAlignment="1" applyProtection="1">
      <alignment horizontal="left"/>
      <protection locked="0"/>
    </xf>
    <xf numFmtId="0" fontId="51" fillId="4" borderId="0" xfId="0" applyFont="1" applyFill="1" applyBorder="1" applyAlignment="1">
      <alignment horizontal="left" vertical="center"/>
    </xf>
    <xf numFmtId="0" fontId="20" fillId="11" borderId="0" xfId="0" applyFont="1" applyFill="1" applyAlignment="1">
      <alignment horizontal="left" vertical="center"/>
    </xf>
    <xf numFmtId="0" fontId="20" fillId="11" borderId="0" xfId="0" applyFont="1" applyFill="1" applyAlignment="1">
      <alignment vertical="center"/>
    </xf>
    <xf numFmtId="0" fontId="55" fillId="11" borderId="0" xfId="0" applyFont="1" applyFill="1" applyBorder="1" applyAlignment="1">
      <alignment horizontal="left" vertical="center"/>
    </xf>
    <xf numFmtId="0" fontId="54" fillId="4" borderId="13" xfId="0" applyFont="1" applyFill="1" applyBorder="1" applyAlignment="1">
      <alignment horizontal="center" vertical="center" wrapText="1"/>
    </xf>
    <xf numFmtId="0" fontId="20" fillId="11" borderId="0" xfId="0" applyFont="1" applyFill="1" applyAlignment="1"/>
    <xf numFmtId="0" fontId="20" fillId="11" borderId="13" xfId="0" applyFont="1" applyFill="1" applyBorder="1" applyAlignment="1"/>
    <xf numFmtId="14" fontId="55" fillId="11" borderId="19" xfId="0" applyNumberFormat="1" applyFont="1" applyFill="1" applyBorder="1" applyAlignment="1">
      <alignment horizontal="left" vertical="center"/>
    </xf>
    <xf numFmtId="14" fontId="20" fillId="11" borderId="19" xfId="0" applyNumberFormat="1" applyFont="1" applyFill="1" applyBorder="1" applyAlignment="1">
      <alignment horizontal="left" vertical="center"/>
    </xf>
    <xf numFmtId="14" fontId="20" fillId="11" borderId="20" xfId="0" applyNumberFormat="1" applyFont="1" applyFill="1" applyBorder="1" applyAlignment="1">
      <alignment horizontal="left" vertical="center"/>
    </xf>
    <xf numFmtId="0" fontId="55" fillId="11" borderId="19" xfId="0" applyFont="1" applyFill="1" applyBorder="1" applyAlignment="1">
      <alignment horizontal="left" vertical="center"/>
    </xf>
    <xf numFmtId="0" fontId="20" fillId="11" borderId="19" xfId="0" applyFont="1" applyFill="1" applyBorder="1" applyAlignment="1">
      <alignment horizontal="left" vertical="center"/>
    </xf>
    <xf numFmtId="0" fontId="20" fillId="3" borderId="48" xfId="0" applyFont="1" applyFill="1" applyBorder="1" applyAlignment="1" applyProtection="1">
      <alignment horizontal="center" vertical="center"/>
      <protection locked="0"/>
    </xf>
    <xf numFmtId="0" fontId="0" fillId="11" borderId="49" xfId="0" applyFont="1" applyFill="1" applyBorder="1" applyAlignment="1">
      <alignment horizontal="center" vertical="center"/>
    </xf>
    <xf numFmtId="0" fontId="0" fillId="11" borderId="50" xfId="0" applyFont="1" applyFill="1" applyBorder="1" applyAlignment="1">
      <alignment horizontal="center" vertical="center"/>
    </xf>
    <xf numFmtId="0" fontId="0" fillId="11" borderId="51" xfId="0" applyFont="1" applyFill="1" applyBorder="1" applyAlignment="1">
      <alignment horizontal="center" vertical="center"/>
    </xf>
    <xf numFmtId="0" fontId="20" fillId="3" borderId="43" xfId="0" applyFont="1" applyFill="1" applyBorder="1" applyAlignment="1" applyProtection="1">
      <alignment horizontal="left" vertical="top"/>
      <protection locked="0"/>
    </xf>
    <xf numFmtId="0" fontId="0" fillId="11" borderId="43" xfId="0" applyFont="1" applyFill="1" applyBorder="1" applyAlignment="1"/>
    <xf numFmtId="0" fontId="0" fillId="11" borderId="43" xfId="0" applyFont="1" applyFill="1" applyBorder="1" applyAlignment="1">
      <alignment vertical="top"/>
    </xf>
    <xf numFmtId="0" fontId="63" fillId="11" borderId="0" xfId="0" applyFont="1" applyFill="1" applyBorder="1" applyAlignment="1">
      <alignment horizontal="left" vertical="top"/>
    </xf>
    <xf numFmtId="0" fontId="42" fillId="11" borderId="0" xfId="0" applyFont="1" applyFill="1" applyAlignment="1">
      <alignment vertical="top"/>
    </xf>
    <xf numFmtId="0" fontId="0" fillId="11" borderId="0" xfId="0" applyFont="1" applyFill="1" applyAlignment="1"/>
    <xf numFmtId="0" fontId="0" fillId="11" borderId="4" xfId="0" applyFont="1" applyFill="1" applyBorder="1" applyAlignment="1"/>
    <xf numFmtId="0" fontId="42" fillId="11" borderId="0" xfId="0" applyFont="1" applyFill="1" applyBorder="1" applyAlignment="1">
      <alignment vertical="top"/>
    </xf>
    <xf numFmtId="0" fontId="0" fillId="11" borderId="0" xfId="0" applyFont="1" applyFill="1" applyBorder="1" applyAlignment="1"/>
    <xf numFmtId="0" fontId="30" fillId="11" borderId="0" xfId="0" applyFont="1" applyFill="1" applyBorder="1" applyAlignment="1">
      <alignment vertical="center"/>
    </xf>
    <xf numFmtId="0" fontId="0" fillId="11" borderId="0" xfId="0" applyFont="1" applyFill="1" applyBorder="1" applyAlignment="1">
      <alignment vertical="center"/>
    </xf>
    <xf numFmtId="0" fontId="46" fillId="4" borderId="52" xfId="0" applyFont="1" applyFill="1" applyBorder="1" applyAlignment="1">
      <alignment horizontal="left" vertical="center"/>
    </xf>
    <xf numFmtId="0" fontId="0" fillId="11" borderId="53" xfId="0" applyFont="1" applyFill="1" applyBorder="1" applyAlignment="1">
      <alignment vertical="center"/>
    </xf>
    <xf numFmtId="0" fontId="30" fillId="11" borderId="46" xfId="0" applyFont="1" applyFill="1" applyBorder="1" applyAlignment="1">
      <alignment vertical="center"/>
    </xf>
    <xf numFmtId="0" fontId="0" fillId="11" borderId="41" xfId="0" applyFont="1" applyFill="1" applyBorder="1" applyAlignment="1">
      <alignment vertical="center"/>
    </xf>
    <xf numFmtId="0" fontId="46" fillId="4" borderId="53" xfId="0" applyFont="1" applyFill="1" applyBorder="1" applyAlignment="1">
      <alignment horizontal="left" vertical="center"/>
    </xf>
    <xf numFmtId="0" fontId="0" fillId="11" borderId="66" xfId="0" applyFont="1" applyFill="1" applyBorder="1" applyAlignment="1">
      <alignment vertical="center"/>
    </xf>
    <xf numFmtId="0" fontId="30" fillId="11" borderId="41" xfId="0" applyFont="1" applyFill="1" applyBorder="1" applyAlignment="1">
      <alignment vertical="center"/>
    </xf>
    <xf numFmtId="0" fontId="51" fillId="4" borderId="52" xfId="0" applyFont="1" applyFill="1" applyBorder="1" applyAlignment="1">
      <alignment horizontal="left" vertical="center"/>
    </xf>
    <xf numFmtId="0" fontId="60" fillId="11" borderId="40" xfId="0" applyFont="1" applyFill="1" applyBorder="1" applyAlignment="1">
      <alignment horizontal="left" vertical="center"/>
    </xf>
    <xf numFmtId="0" fontId="51" fillId="4" borderId="53" xfId="0" applyFont="1" applyFill="1" applyBorder="1" applyAlignment="1">
      <alignment horizontal="left" vertical="center"/>
    </xf>
    <xf numFmtId="0" fontId="60" fillId="11" borderId="0" xfId="0" applyFont="1" applyFill="1" applyBorder="1" applyAlignment="1">
      <alignment horizontal="left" vertical="center"/>
    </xf>
    <xf numFmtId="0" fontId="38" fillId="11" borderId="0" xfId="0" applyFont="1" applyFill="1" applyBorder="1" applyAlignment="1">
      <alignment horizontal="left" vertical="center"/>
    </xf>
    <xf numFmtId="0" fontId="46" fillId="4" borderId="65" xfId="0" applyFont="1" applyFill="1" applyBorder="1" applyAlignment="1">
      <alignment horizontal="left" vertical="center"/>
    </xf>
    <xf numFmtId="0" fontId="14" fillId="11" borderId="0" xfId="0" applyFont="1" applyFill="1" applyBorder="1" applyAlignment="1">
      <alignment horizontal="center"/>
    </xf>
    <xf numFmtId="0" fontId="0" fillId="11" borderId="0" xfId="0" applyFill="1" applyAlignment="1">
      <alignment horizontal="center"/>
    </xf>
    <xf numFmtId="0" fontId="62" fillId="12" borderId="9" xfId="0" applyFont="1" applyFill="1" applyBorder="1" applyAlignment="1">
      <alignment horizontal="center"/>
    </xf>
    <xf numFmtId="0" fontId="43" fillId="12" borderId="0" xfId="0" applyFont="1" applyFill="1" applyAlignment="1">
      <alignment horizontal="center"/>
    </xf>
    <xf numFmtId="0" fontId="43" fillId="12" borderId="4" xfId="0" applyFont="1" applyFill="1" applyBorder="1" applyAlignment="1">
      <alignment horizontal="center"/>
    </xf>
    <xf numFmtId="0" fontId="9" fillId="12" borderId="9" xfId="0" applyFont="1" applyFill="1" applyBorder="1" applyAlignment="1">
      <alignment horizontal="center"/>
    </xf>
    <xf numFmtId="0" fontId="0" fillId="12" borderId="0" xfId="0" applyFont="1" applyFill="1" applyAlignment="1">
      <alignment horizontal="center"/>
    </xf>
    <xf numFmtId="0" fontId="0" fillId="12" borderId="4" xfId="0" applyFont="1" applyFill="1" applyBorder="1" applyAlignment="1">
      <alignment horizontal="center"/>
    </xf>
    <xf numFmtId="0" fontId="59" fillId="4" borderId="48" xfId="0" applyFont="1" applyFill="1" applyBorder="1" applyAlignment="1">
      <alignment horizontal="left" vertical="center" wrapText="1"/>
    </xf>
    <xf numFmtId="0" fontId="0" fillId="11" borderId="69" xfId="0" applyFont="1" applyFill="1" applyBorder="1" applyAlignment="1"/>
    <xf numFmtId="0" fontId="0" fillId="11" borderId="59" xfId="0" applyFont="1" applyFill="1" applyBorder="1" applyAlignment="1"/>
    <xf numFmtId="0" fontId="0" fillId="11" borderId="70" xfId="0" applyFont="1" applyFill="1" applyBorder="1" applyAlignment="1"/>
    <xf numFmtId="0" fontId="45" fillId="4" borderId="71" xfId="0" applyFont="1" applyFill="1" applyBorder="1" applyAlignment="1">
      <alignment horizontal="left" vertical="center" wrapText="1"/>
    </xf>
    <xf numFmtId="0" fontId="0" fillId="11" borderId="50" xfId="0" applyFont="1" applyFill="1" applyBorder="1" applyAlignment="1"/>
    <xf numFmtId="0" fontId="51" fillId="4" borderId="65" xfId="0" applyFont="1" applyFill="1" applyBorder="1" applyAlignment="1">
      <alignment horizontal="left" vertical="center"/>
    </xf>
    <xf numFmtId="0" fontId="61" fillId="12" borderId="0" xfId="0" applyFont="1" applyFill="1" applyBorder="1" applyAlignment="1">
      <alignment horizontal="center"/>
    </xf>
    <xf numFmtId="0" fontId="0" fillId="12" borderId="0" xfId="0" applyFont="1" applyFill="1" applyBorder="1" applyAlignment="1">
      <alignment horizontal="center"/>
    </xf>
    <xf numFmtId="0" fontId="61" fillId="12" borderId="57" xfId="0" applyFont="1" applyFill="1" applyBorder="1" applyAlignment="1">
      <alignment horizontal="center"/>
    </xf>
    <xf numFmtId="0" fontId="61" fillId="12" borderId="9" xfId="0" applyFont="1" applyFill="1" applyBorder="1" applyAlignment="1">
      <alignment horizontal="center"/>
    </xf>
    <xf numFmtId="0" fontId="0" fillId="12" borderId="58" xfId="0" applyFont="1" applyFill="1" applyBorder="1" applyAlignment="1">
      <alignment horizontal="center"/>
    </xf>
    <xf numFmtId="0" fontId="38" fillId="11" borderId="0" xfId="0" applyNumberFormat="1" applyFont="1" applyFill="1" applyBorder="1" applyAlignment="1">
      <alignment horizontal="left" vertical="center"/>
    </xf>
    <xf numFmtId="0" fontId="0" fillId="11" borderId="0" xfId="0" applyNumberFormat="1" applyFont="1" applyFill="1" applyBorder="1" applyAlignment="1">
      <alignment horizontal="left" vertical="center"/>
    </xf>
    <xf numFmtId="0" fontId="0" fillId="11" borderId="66" xfId="0" applyFont="1" applyFill="1" applyBorder="1" applyAlignment="1">
      <alignment horizontal="left" vertical="center"/>
    </xf>
    <xf numFmtId="0" fontId="60" fillId="11" borderId="40" xfId="0" applyNumberFormat="1" applyFont="1" applyFill="1" applyBorder="1" applyAlignment="1">
      <alignment horizontal="left" vertical="center"/>
    </xf>
    <xf numFmtId="0" fontId="0" fillId="11" borderId="0" xfId="0" applyNumberFormat="1" applyFont="1" applyFill="1" applyBorder="1" applyAlignment="1">
      <alignment vertical="center"/>
    </xf>
    <xf numFmtId="0" fontId="71" fillId="4" borderId="75" xfId="0" applyFont="1" applyFill="1" applyBorder="1" applyAlignment="1">
      <alignment horizontal="left" vertical="center" wrapText="1"/>
    </xf>
    <xf numFmtId="0" fontId="38" fillId="11" borderId="72" xfId="0" applyFont="1" applyFill="1" applyBorder="1" applyAlignment="1"/>
    <xf numFmtId="0" fontId="38" fillId="11" borderId="76" xfId="0" applyFont="1" applyFill="1" applyBorder="1" applyAlignment="1"/>
    <xf numFmtId="0" fontId="38" fillId="11" borderId="73" xfId="0" applyFont="1" applyFill="1" applyBorder="1" applyAlignment="1"/>
    <xf numFmtId="0" fontId="38" fillId="11" borderId="53" xfId="0" applyFont="1" applyFill="1" applyBorder="1" applyAlignment="1">
      <alignment vertical="center"/>
    </xf>
    <xf numFmtId="0" fontId="0" fillId="9" borderId="43" xfId="0" applyFont="1" applyFill="1" applyBorder="1" applyAlignment="1"/>
    <xf numFmtId="0" fontId="20" fillId="11" borderId="53" xfId="0" applyFont="1" applyFill="1" applyBorder="1" applyAlignment="1">
      <alignment vertical="center"/>
    </xf>
    <xf numFmtId="0" fontId="20" fillId="11" borderId="41" xfId="0" applyFont="1" applyFill="1" applyBorder="1" applyAlignment="1">
      <alignment vertical="center"/>
    </xf>
    <xf numFmtId="0" fontId="0" fillId="11" borderId="43" xfId="0" applyFont="1" applyFill="1" applyBorder="1" applyAlignment="1">
      <alignment horizontal="left" vertical="top" wrapText="1"/>
    </xf>
    <xf numFmtId="0" fontId="53" fillId="11" borderId="0" xfId="0" applyFont="1" applyFill="1" applyBorder="1" applyAlignment="1">
      <alignment horizontal="left"/>
    </xf>
    <xf numFmtId="0" fontId="42" fillId="11" borderId="0" xfId="0" applyFont="1" applyFill="1" applyAlignment="1"/>
    <xf numFmtId="0" fontId="24" fillId="9" borderId="43" xfId="0" applyFont="1" applyFill="1" applyBorder="1" applyAlignment="1">
      <alignment horizontal="center" vertical="center"/>
    </xf>
    <xf numFmtId="0" fontId="10" fillId="11" borderId="41" xfId="0" applyFont="1" applyFill="1" applyBorder="1" applyAlignment="1">
      <alignment horizontal="center"/>
    </xf>
    <xf numFmtId="0" fontId="0" fillId="11" borderId="41" xfId="0" applyFont="1" applyFill="1" applyBorder="1" applyAlignment="1">
      <alignment horizontal="center"/>
    </xf>
    <xf numFmtId="0" fontId="54" fillId="4" borderId="71" xfId="0" applyFont="1" applyFill="1" applyBorder="1" applyAlignment="1">
      <alignment horizontal="left" vertical="center" wrapText="1"/>
    </xf>
    <xf numFmtId="0" fontId="20" fillId="11" borderId="69" xfId="0" applyFont="1" applyFill="1" applyBorder="1" applyAlignment="1">
      <alignment vertical="center"/>
    </xf>
    <xf numFmtId="0" fontId="20" fillId="11" borderId="59" xfId="0" applyFont="1" applyFill="1" applyBorder="1" applyAlignment="1">
      <alignment vertical="center"/>
    </xf>
    <xf numFmtId="0" fontId="20" fillId="11" borderId="74" xfId="0" applyFont="1" applyFill="1" applyBorder="1" applyAlignment="1"/>
    <xf numFmtId="0" fontId="13" fillId="3" borderId="48" xfId="0" applyFont="1" applyFill="1" applyBorder="1" applyAlignment="1" applyProtection="1">
      <alignment horizontal="left" vertical="top" wrapText="1"/>
      <protection locked="0"/>
    </xf>
    <xf numFmtId="0" fontId="0" fillId="3" borderId="39" xfId="0" applyFill="1" applyBorder="1" applyAlignment="1">
      <alignment wrapText="1"/>
    </xf>
    <xf numFmtId="0" fontId="0" fillId="3" borderId="49" xfId="0" applyFill="1" applyBorder="1" applyAlignment="1">
      <alignment wrapText="1"/>
    </xf>
    <xf numFmtId="0" fontId="0" fillId="3" borderId="59" xfId="0" applyFill="1" applyBorder="1" applyAlignment="1">
      <alignment wrapText="1"/>
    </xf>
    <xf numFmtId="0" fontId="0" fillId="3" borderId="0" xfId="0" applyFill="1" applyBorder="1" applyAlignment="1">
      <alignment wrapText="1"/>
    </xf>
    <xf numFmtId="0" fontId="0" fillId="3" borderId="60" xfId="0" applyFill="1" applyBorder="1" applyAlignment="1">
      <alignment wrapText="1"/>
    </xf>
    <xf numFmtId="0" fontId="0" fillId="3" borderId="50" xfId="0" applyFill="1" applyBorder="1" applyAlignment="1">
      <alignment wrapText="1"/>
    </xf>
    <xf numFmtId="0" fontId="0" fillId="3" borderId="41" xfId="0" applyFill="1" applyBorder="1" applyAlignment="1">
      <alignment wrapText="1"/>
    </xf>
    <xf numFmtId="0" fontId="0" fillId="3" borderId="51" xfId="0" applyFill="1" applyBorder="1" applyAlignment="1">
      <alignment wrapText="1"/>
    </xf>
    <xf numFmtId="0" fontId="20" fillId="11" borderId="66" xfId="0" applyFont="1" applyFill="1" applyBorder="1" applyAlignment="1">
      <alignment vertical="center"/>
    </xf>
    <xf numFmtId="0" fontId="69" fillId="11" borderId="43" xfId="0" applyFont="1" applyFill="1" applyBorder="1" applyAlignment="1">
      <alignment horizontal="left" vertical="top" wrapText="1"/>
    </xf>
    <xf numFmtId="0" fontId="0" fillId="9" borderId="43" xfId="0" applyFont="1" applyFill="1" applyBorder="1" applyAlignment="1">
      <alignment horizontal="left" vertical="top" wrapText="1"/>
    </xf>
    <xf numFmtId="0" fontId="0" fillId="9" borderId="43" xfId="0" applyFont="1" applyFill="1" applyBorder="1" applyAlignment="1">
      <alignment horizontal="center" vertical="center"/>
    </xf>
    <xf numFmtId="0" fontId="0" fillId="11" borderId="43" xfId="0" applyFont="1" applyFill="1" applyBorder="1" applyAlignment="1">
      <alignment horizontal="center" vertical="center"/>
    </xf>
    <xf numFmtId="0" fontId="0" fillId="10" borderId="0" xfId="0" applyFont="1" applyFill="1" applyBorder="1" applyAlignment="1"/>
    <xf numFmtId="0" fontId="20" fillId="3" borderId="43" xfId="0" applyFont="1" applyFill="1" applyBorder="1" applyAlignment="1" applyProtection="1">
      <alignment horizontal="left" vertical="top" wrapText="1"/>
      <protection locked="0"/>
    </xf>
    <xf numFmtId="0" fontId="20" fillId="11" borderId="0" xfId="0" applyFont="1" applyFill="1" applyBorder="1" applyAlignment="1">
      <alignment vertical="center"/>
    </xf>
    <xf numFmtId="0" fontId="10" fillId="11" borderId="0" xfId="0" applyFont="1" applyFill="1" applyAlignment="1"/>
    <xf numFmtId="0" fontId="0" fillId="9" borderId="52" xfId="0" applyFont="1" applyFill="1" applyBorder="1"/>
    <xf numFmtId="0" fontId="0" fillId="9" borderId="47" xfId="0" applyFont="1" applyFill="1" applyBorder="1"/>
    <xf numFmtId="0" fontId="71" fillId="4" borderId="77" xfId="0" applyFont="1" applyFill="1" applyBorder="1" applyAlignment="1">
      <alignment horizontal="left" vertical="center" wrapText="1"/>
    </xf>
    <xf numFmtId="0" fontId="20" fillId="11" borderId="78" xfId="0" applyFont="1" applyFill="1" applyBorder="1" applyAlignment="1"/>
    <xf numFmtId="0" fontId="20" fillId="11" borderId="79" xfId="0" applyFont="1" applyFill="1" applyBorder="1" applyAlignment="1"/>
    <xf numFmtId="0" fontId="20" fillId="11" borderId="80" xfId="0" applyFont="1" applyFill="1" applyBorder="1" applyAlignment="1"/>
    <xf numFmtId="0" fontId="54" fillId="4" borderId="79" xfId="0" applyFont="1" applyFill="1" applyBorder="1" applyAlignment="1">
      <alignment horizontal="left" vertical="center" wrapText="1"/>
    </xf>
    <xf numFmtId="0" fontId="20" fillId="11" borderId="81" xfId="0" applyFont="1" applyFill="1" applyBorder="1" applyAlignment="1"/>
    <xf numFmtId="0" fontId="20" fillId="11" borderId="82" xfId="0" applyFont="1" applyFill="1" applyBorder="1" applyAlignment="1"/>
    <xf numFmtId="0" fontId="20" fillId="11" borderId="66" xfId="0" applyFont="1" applyFill="1" applyBorder="1" applyAlignment="1">
      <alignment horizontal="left" vertical="center"/>
    </xf>
    <xf numFmtId="49" fontId="38" fillId="11" borderId="0" xfId="0" applyNumberFormat="1" applyFont="1" applyFill="1" applyBorder="1" applyAlignment="1">
      <alignment horizontal="left" vertical="center"/>
    </xf>
    <xf numFmtId="49" fontId="20" fillId="11" borderId="0" xfId="0" applyNumberFormat="1" applyFont="1" applyFill="1" applyAlignment="1">
      <alignment vertical="center"/>
    </xf>
    <xf numFmtId="0" fontId="20" fillId="11" borderId="53" xfId="0" applyFont="1" applyFill="1" applyBorder="1" applyAlignment="1">
      <alignment horizontal="left" vertical="center"/>
    </xf>
    <xf numFmtId="0" fontId="0" fillId="9" borderId="44" xfId="0" applyFont="1" applyFill="1" applyBorder="1" applyAlignment="1">
      <alignment horizontal="left" indent="1"/>
    </xf>
    <xf numFmtId="0" fontId="0" fillId="9" borderId="45" xfId="0" applyFont="1" applyFill="1" applyBorder="1" applyAlignment="1">
      <alignment horizontal="left" indent="1"/>
    </xf>
    <xf numFmtId="0" fontId="0" fillId="9" borderId="48" xfId="0" applyFont="1" applyFill="1" applyBorder="1" applyAlignment="1">
      <alignment vertical="top" wrapText="1"/>
    </xf>
    <xf numFmtId="0" fontId="0" fillId="9" borderId="39" xfId="0" applyFont="1" applyFill="1" applyBorder="1" applyAlignment="1">
      <alignment vertical="top" wrapText="1"/>
    </xf>
    <xf numFmtId="0" fontId="0" fillId="9" borderId="49" xfId="0" applyFont="1" applyFill="1" applyBorder="1" applyAlignment="1">
      <alignment vertical="top" wrapText="1"/>
    </xf>
    <xf numFmtId="0" fontId="0" fillId="9" borderId="59" xfId="0" applyFont="1" applyFill="1" applyBorder="1" applyAlignment="1">
      <alignment vertical="top" wrapText="1"/>
    </xf>
    <xf numFmtId="0" fontId="0" fillId="9" borderId="0" xfId="0" applyFont="1" applyFill="1" applyBorder="1" applyAlignment="1">
      <alignment vertical="top" wrapText="1"/>
    </xf>
    <xf numFmtId="0" fontId="0" fillId="9" borderId="60" xfId="0" applyFont="1" applyFill="1" applyBorder="1" applyAlignment="1">
      <alignment vertical="top" wrapText="1"/>
    </xf>
    <xf numFmtId="0" fontId="0" fillId="9" borderId="50" xfId="0" applyFont="1" applyFill="1" applyBorder="1" applyAlignment="1">
      <alignment vertical="top" wrapText="1"/>
    </xf>
    <xf numFmtId="0" fontId="0" fillId="9" borderId="41" xfId="0" applyFont="1" applyFill="1" applyBorder="1" applyAlignment="1">
      <alignment vertical="top" wrapText="1"/>
    </xf>
    <xf numFmtId="0" fontId="0" fillId="9" borderId="51" xfId="0" applyFont="1" applyFill="1" applyBorder="1" applyAlignment="1">
      <alignment vertical="top" wrapText="1"/>
    </xf>
    <xf numFmtId="0" fontId="64" fillId="11" borderId="0" xfId="0" applyFont="1" applyFill="1" applyBorder="1" applyAlignment="1">
      <alignment horizontal="left"/>
    </xf>
    <xf numFmtId="0" fontId="40" fillId="11" borderId="0" xfId="0" applyFont="1" applyFill="1" applyAlignment="1">
      <alignment horizontal="left"/>
    </xf>
    <xf numFmtId="14" fontId="38" fillId="11" borderId="0" xfId="0" applyNumberFormat="1" applyFont="1" applyFill="1" applyBorder="1" applyAlignment="1">
      <alignment horizontal="left" vertical="center"/>
    </xf>
    <xf numFmtId="0" fontId="0" fillId="11" borderId="0" xfId="0" applyFont="1" applyFill="1" applyBorder="1" applyAlignment="1">
      <alignment horizontal="left" vertical="center"/>
    </xf>
    <xf numFmtId="0" fontId="0" fillId="3" borderId="43" xfId="0" applyFont="1" applyFill="1" applyBorder="1" applyAlignment="1" applyProtection="1">
      <alignment horizontal="left" vertical="top" wrapText="1"/>
      <protection locked="0"/>
    </xf>
    <xf numFmtId="0" fontId="0" fillId="11" borderId="43" xfId="0" applyFill="1" applyBorder="1" applyAlignment="1">
      <alignment wrapText="1"/>
    </xf>
    <xf numFmtId="0" fontId="59" fillId="4" borderId="77" xfId="0" applyFont="1" applyFill="1" applyBorder="1" applyAlignment="1">
      <alignment horizontal="left" vertical="center" wrapText="1"/>
    </xf>
    <xf numFmtId="0" fontId="0" fillId="0" borderId="78" xfId="0" applyFont="1" applyBorder="1" applyAlignment="1"/>
    <xf numFmtId="0" fontId="0" fillId="0" borderId="79" xfId="0" applyFont="1" applyBorder="1" applyAlignment="1"/>
    <xf numFmtId="0" fontId="0" fillId="0" borderId="80" xfId="0" applyFont="1" applyBorder="1" applyAlignment="1"/>
    <xf numFmtId="0" fontId="45" fillId="4" borderId="79" xfId="0" applyFont="1" applyFill="1" applyBorder="1" applyAlignment="1">
      <alignment horizontal="left" vertical="center" wrapText="1"/>
    </xf>
    <xf numFmtId="0" fontId="0" fillId="0" borderId="81" xfId="0" applyFont="1" applyBorder="1" applyAlignment="1"/>
    <xf numFmtId="0" fontId="0" fillId="0" borderId="82" xfId="0" applyFont="1" applyBorder="1" applyAlignment="1"/>
    <xf numFmtId="0" fontId="11" fillId="9" borderId="48" xfId="0" applyFont="1" applyFill="1" applyBorder="1" applyAlignment="1">
      <alignment horizontal="left" vertical="top" wrapText="1"/>
    </xf>
    <xf numFmtId="0" fontId="0" fillId="9" borderId="39" xfId="0" applyFill="1" applyBorder="1" applyAlignment="1">
      <alignment wrapText="1"/>
    </xf>
    <xf numFmtId="0" fontId="0" fillId="9" borderId="49" xfId="0" applyFill="1" applyBorder="1" applyAlignment="1">
      <alignment wrapText="1"/>
    </xf>
    <xf numFmtId="0" fontId="0" fillId="9" borderId="59" xfId="0" applyFill="1" applyBorder="1" applyAlignment="1">
      <alignment wrapText="1"/>
    </xf>
    <xf numFmtId="0" fontId="0" fillId="9" borderId="0" xfId="0" applyFill="1" applyBorder="1" applyAlignment="1">
      <alignment wrapText="1"/>
    </xf>
    <xf numFmtId="0" fontId="0" fillId="9" borderId="60" xfId="0" applyFill="1" applyBorder="1" applyAlignment="1">
      <alignment wrapText="1"/>
    </xf>
    <xf numFmtId="0" fontId="0" fillId="9" borderId="50" xfId="0" applyFill="1" applyBorder="1" applyAlignment="1">
      <alignment wrapText="1"/>
    </xf>
    <xf numFmtId="0" fontId="0" fillId="9" borderId="41" xfId="0" applyFill="1" applyBorder="1" applyAlignment="1">
      <alignment wrapText="1"/>
    </xf>
    <xf numFmtId="0" fontId="0" fillId="9" borderId="51" xfId="0" applyFill="1" applyBorder="1" applyAlignment="1">
      <alignment wrapText="1"/>
    </xf>
    <xf numFmtId="0" fontId="42" fillId="11" borderId="0" xfId="0" applyFont="1" applyFill="1" applyBorder="1" applyAlignment="1"/>
    <xf numFmtId="0" fontId="0" fillId="11" borderId="43" xfId="0" applyFont="1" applyFill="1" applyBorder="1" applyAlignment="1">
      <alignment horizontal="left" vertical="top"/>
    </xf>
    <xf numFmtId="0" fontId="20" fillId="9" borderId="52" xfId="0" applyFont="1" applyFill="1" applyBorder="1" applyAlignment="1">
      <alignment horizontal="left" vertical="top"/>
    </xf>
    <xf numFmtId="0" fontId="20" fillId="11" borderId="47" xfId="0" applyFont="1" applyFill="1" applyBorder="1" applyAlignment="1">
      <alignment horizontal="left" vertical="top"/>
    </xf>
    <xf numFmtId="0" fontId="10" fillId="11" borderId="41" xfId="0" applyFont="1" applyFill="1" applyBorder="1" applyAlignment="1">
      <alignment horizontal="center" vertical="center"/>
    </xf>
    <xf numFmtId="0" fontId="0" fillId="11" borderId="41" xfId="0" applyFont="1" applyFill="1" applyBorder="1" applyAlignment="1">
      <alignment horizontal="center" vertical="center"/>
    </xf>
    <xf numFmtId="0" fontId="69" fillId="11" borderId="48" xfId="0" applyFont="1" applyFill="1" applyBorder="1" applyAlignment="1">
      <alignment horizontal="left" vertical="top" wrapText="1"/>
    </xf>
    <xf numFmtId="0" fontId="0" fillId="11" borderId="49" xfId="0" applyFont="1" applyFill="1" applyBorder="1" applyAlignment="1">
      <alignment horizontal="left" vertical="top"/>
    </xf>
    <xf numFmtId="0" fontId="0" fillId="11" borderId="50" xfId="0" applyFont="1" applyFill="1" applyBorder="1" applyAlignment="1">
      <alignment horizontal="left" vertical="top"/>
    </xf>
    <xf numFmtId="0" fontId="0" fillId="11" borderId="51" xfId="0" applyFont="1" applyFill="1" applyBorder="1" applyAlignment="1">
      <alignment horizontal="left" vertical="top"/>
    </xf>
    <xf numFmtId="0" fontId="24" fillId="9" borderId="61" xfId="0" applyFont="1" applyFill="1" applyBorder="1" applyAlignment="1">
      <alignment horizontal="center" vertical="center"/>
    </xf>
    <xf numFmtId="0" fontId="0" fillId="11" borderId="55" xfId="0" applyFont="1" applyFill="1" applyBorder="1" applyAlignment="1">
      <alignment horizontal="center" vertical="center"/>
    </xf>
    <xf numFmtId="0" fontId="0" fillId="9" borderId="61" xfId="0" applyFont="1" applyFill="1" applyBorder="1" applyAlignment="1">
      <alignment horizontal="center" vertical="center"/>
    </xf>
    <xf numFmtId="0" fontId="20" fillId="9" borderId="48" xfId="0" applyFont="1" applyFill="1" applyBorder="1" applyAlignment="1">
      <alignment horizontal="left" vertical="top"/>
    </xf>
    <xf numFmtId="0" fontId="20" fillId="11" borderId="49" xfId="0" applyFont="1" applyFill="1" applyBorder="1" applyAlignment="1">
      <alignment horizontal="left" vertical="top"/>
    </xf>
    <xf numFmtId="0" fontId="20" fillId="11" borderId="50" xfId="0" applyFont="1" applyFill="1" applyBorder="1" applyAlignment="1">
      <alignment horizontal="left" vertical="top"/>
    </xf>
    <xf numFmtId="0" fontId="20" fillId="11" borderId="51" xfId="0" applyFont="1" applyFill="1" applyBorder="1" applyAlignment="1">
      <alignment horizontal="left" vertical="top"/>
    </xf>
    <xf numFmtId="0" fontId="10" fillId="9" borderId="52" xfId="0" applyFont="1" applyFill="1" applyBorder="1" applyAlignment="1" applyProtection="1">
      <alignment horizontal="left"/>
      <protection locked="0"/>
    </xf>
    <xf numFmtId="0" fontId="10" fillId="9" borderId="47" xfId="0" applyFont="1" applyFill="1" applyBorder="1" applyAlignment="1">
      <alignment horizontal="left"/>
    </xf>
    <xf numFmtId="0" fontId="64" fillId="11" borderId="0" xfId="0" applyFont="1" applyFill="1" applyBorder="1" applyAlignment="1">
      <alignment horizontal="left" vertical="top"/>
    </xf>
    <xf numFmtId="0" fontId="0" fillId="11" borderId="0" xfId="0" applyFont="1" applyFill="1" applyAlignment="1">
      <alignment vertical="top"/>
    </xf>
    <xf numFmtId="0" fontId="0" fillId="11" borderId="60" xfId="0" applyFont="1" applyFill="1" applyBorder="1" applyAlignment="1">
      <alignment vertical="top"/>
    </xf>
    <xf numFmtId="0" fontId="20" fillId="3" borderId="52" xfId="0" applyFont="1" applyFill="1" applyBorder="1" applyAlignment="1" applyProtection="1">
      <alignment horizontal="left" vertical="top" wrapText="1"/>
      <protection locked="0"/>
    </xf>
    <xf numFmtId="0" fontId="0" fillId="11" borderId="53" xfId="0" applyFont="1" applyFill="1" applyBorder="1" applyAlignment="1">
      <alignment horizontal="left" vertical="top" wrapText="1"/>
    </xf>
    <xf numFmtId="0" fontId="0" fillId="11" borderId="47" xfId="0" applyFont="1" applyFill="1" applyBorder="1" applyAlignment="1">
      <alignment horizontal="left" vertical="top" wrapText="1"/>
    </xf>
    <xf numFmtId="0" fontId="64" fillId="11" borderId="0" xfId="0" applyFont="1" applyFill="1" applyBorder="1" applyAlignment="1">
      <alignment horizontal="left" vertical="top" wrapText="1"/>
    </xf>
    <xf numFmtId="0" fontId="0" fillId="0" borderId="0" xfId="0" applyFont="1" applyAlignment="1">
      <alignment horizontal="left" vertical="top" wrapText="1"/>
    </xf>
    <xf numFmtId="0" fontId="20" fillId="9" borderId="48" xfId="0" applyFont="1" applyFill="1" applyBorder="1" applyAlignment="1">
      <alignment horizontal="left" vertical="top" wrapText="1"/>
    </xf>
    <xf numFmtId="0" fontId="0" fillId="0" borderId="49" xfId="0" applyFont="1" applyBorder="1" applyAlignment="1">
      <alignment wrapText="1"/>
    </xf>
    <xf numFmtId="0" fontId="0" fillId="0" borderId="50" xfId="0" applyFont="1" applyBorder="1" applyAlignment="1">
      <alignment wrapText="1"/>
    </xf>
    <xf numFmtId="0" fontId="0" fillId="0" borderId="51" xfId="0" applyFont="1" applyBorder="1" applyAlignment="1">
      <alignment wrapText="1"/>
    </xf>
    <xf numFmtId="0" fontId="63" fillId="11" borderId="0" xfId="0" applyFont="1" applyFill="1" applyBorder="1" applyAlignment="1">
      <alignment horizontal="left" vertical="center"/>
    </xf>
    <xf numFmtId="0" fontId="42" fillId="11" borderId="0" xfId="0" applyFont="1" applyFill="1" applyBorder="1" applyAlignment="1">
      <alignment vertical="center"/>
    </xf>
    <xf numFmtId="0" fontId="20" fillId="11" borderId="41" xfId="0" applyFont="1" applyFill="1" applyBorder="1" applyAlignment="1">
      <alignment horizontal="left" vertical="center"/>
    </xf>
    <xf numFmtId="0" fontId="20" fillId="0" borderId="41" xfId="0" applyFont="1" applyBorder="1" applyAlignment="1">
      <alignment vertical="center"/>
    </xf>
    <xf numFmtId="0" fontId="20" fillId="0" borderId="41" xfId="0" applyFont="1" applyBorder="1" applyAlignment="1">
      <alignment horizontal="left" vertical="center"/>
    </xf>
    <xf numFmtId="0" fontId="20" fillId="3" borderId="48" xfId="0" applyFont="1" applyFill="1" applyBorder="1" applyAlignment="1" applyProtection="1">
      <alignment horizontal="left" vertical="top"/>
      <protection locked="0"/>
    </xf>
    <xf numFmtId="0" fontId="0" fillId="11" borderId="39" xfId="0" applyFont="1" applyFill="1" applyBorder="1" applyAlignment="1">
      <alignment horizontal="left" vertical="top"/>
    </xf>
    <xf numFmtId="0" fontId="0" fillId="0" borderId="49" xfId="0" applyFont="1" applyBorder="1" applyAlignment="1">
      <alignment horizontal="left" vertical="top"/>
    </xf>
    <xf numFmtId="0" fontId="0" fillId="11" borderId="41" xfId="0" applyFont="1" applyFill="1" applyBorder="1" applyAlignment="1">
      <alignment horizontal="left" vertical="top"/>
    </xf>
    <xf numFmtId="0" fontId="0" fillId="0" borderId="51" xfId="0" applyFont="1" applyBorder="1" applyAlignment="1">
      <alignment horizontal="left" vertical="top"/>
    </xf>
    <xf numFmtId="0" fontId="0" fillId="0" borderId="39" xfId="0" applyFont="1" applyBorder="1" applyAlignment="1">
      <alignment horizontal="left" vertical="top"/>
    </xf>
    <xf numFmtId="0" fontId="0" fillId="0" borderId="41" xfId="0" applyFont="1" applyBorder="1" applyAlignment="1">
      <alignment horizontal="left" vertical="top"/>
    </xf>
    <xf numFmtId="0" fontId="39" fillId="11" borderId="41" xfId="0" applyFont="1" applyFill="1" applyBorder="1" applyAlignment="1">
      <alignment horizontal="center" vertical="center"/>
    </xf>
    <xf numFmtId="0" fontId="38" fillId="11" borderId="41" xfId="0" applyFont="1" applyFill="1" applyBorder="1" applyAlignment="1">
      <alignment horizontal="center"/>
    </xf>
    <xf numFmtId="0" fontId="0" fillId="9" borderId="48" xfId="0" applyFont="1" applyFill="1" applyBorder="1" applyAlignment="1">
      <alignment horizontal="left" vertical="top" wrapText="1"/>
    </xf>
    <xf numFmtId="0" fontId="0" fillId="0" borderId="39" xfId="0" applyFont="1" applyBorder="1" applyAlignment="1">
      <alignment wrapText="1"/>
    </xf>
    <xf numFmtId="0" fontId="0" fillId="0" borderId="59" xfId="0" applyFont="1" applyBorder="1" applyAlignment="1">
      <alignment wrapText="1"/>
    </xf>
    <xf numFmtId="0" fontId="0" fillId="0" borderId="0" xfId="0" applyFont="1" applyBorder="1" applyAlignment="1">
      <alignment wrapText="1"/>
    </xf>
    <xf numFmtId="0" fontId="0" fillId="0" borderId="60" xfId="0" applyFont="1" applyBorder="1" applyAlignment="1">
      <alignment wrapText="1"/>
    </xf>
    <xf numFmtId="0" fontId="0" fillId="0" borderId="41" xfId="0" applyFont="1" applyBorder="1" applyAlignment="1">
      <alignment wrapText="1"/>
    </xf>
    <xf numFmtId="0" fontId="69" fillId="0" borderId="48" xfId="0" applyFont="1" applyBorder="1" applyAlignment="1">
      <alignment horizontal="left" vertical="top" wrapText="1"/>
    </xf>
    <xf numFmtId="0" fontId="0" fillId="0" borderId="39" xfId="0" applyFont="1" applyBorder="1" applyAlignment="1"/>
    <xf numFmtId="0" fontId="0" fillId="0" borderId="49" xfId="0" applyFont="1" applyBorder="1" applyAlignment="1"/>
    <xf numFmtId="0" fontId="0" fillId="0" borderId="50" xfId="0" applyFont="1" applyBorder="1" applyAlignment="1"/>
    <xf numFmtId="0" fontId="0" fillId="0" borderId="41" xfId="0" applyFont="1" applyBorder="1" applyAlignment="1"/>
    <xf numFmtId="0" fontId="0" fillId="0" borderId="51" xfId="0" applyFont="1" applyBorder="1" applyAlignment="1"/>
    <xf numFmtId="0" fontId="24" fillId="9" borderId="55" xfId="0" applyFont="1" applyFill="1" applyBorder="1" applyAlignment="1">
      <alignment horizontal="center" vertical="center"/>
    </xf>
    <xf numFmtId="0" fontId="20" fillId="0" borderId="39" xfId="0" applyFont="1" applyBorder="1" applyAlignment="1">
      <alignment horizontal="left" vertical="top"/>
    </xf>
    <xf numFmtId="0" fontId="20" fillId="0" borderId="49" xfId="0" applyFont="1" applyBorder="1" applyAlignment="1">
      <alignment horizontal="left" vertical="top"/>
    </xf>
    <xf numFmtId="0" fontId="0" fillId="9" borderId="48" xfId="0" applyFont="1" applyFill="1" applyBorder="1" applyAlignment="1">
      <alignment horizontal="center" vertical="center"/>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20" fillId="9" borderId="43" xfId="0" applyFont="1" applyFill="1" applyBorder="1" applyAlignment="1">
      <alignment horizontal="left" vertical="top"/>
    </xf>
    <xf numFmtId="0" fontId="20" fillId="0" borderId="43" xfId="0" applyFont="1" applyBorder="1" applyAlignment="1">
      <alignment horizontal="left" vertical="top"/>
    </xf>
    <xf numFmtId="0" fontId="20" fillId="0" borderId="53" xfId="0" applyFont="1" applyBorder="1" applyAlignment="1">
      <alignment horizontal="left" vertical="top"/>
    </xf>
    <xf numFmtId="0" fontId="20" fillId="0" borderId="47" xfId="0" applyFont="1" applyBorder="1" applyAlignment="1">
      <alignment horizontal="left" vertical="top"/>
    </xf>
    <xf numFmtId="0" fontId="74" fillId="0" borderId="0" xfId="0" applyFont="1" applyFill="1" applyBorder="1" applyAlignment="1">
      <alignment horizontal="center" vertical="center"/>
    </xf>
    <xf numFmtId="0" fontId="75" fillId="0" borderId="0" xfId="0" applyFont="1" applyFill="1" applyAlignment="1">
      <alignment horizontal="center" vertical="center"/>
    </xf>
    <xf numFmtId="0" fontId="20" fillId="0" borderId="51" xfId="0" applyFont="1" applyBorder="1" applyAlignment="1"/>
    <xf numFmtId="0" fontId="72" fillId="12" borderId="0" xfId="0" applyFont="1" applyFill="1" applyBorder="1" applyAlignment="1">
      <alignment horizontal="center"/>
    </xf>
    <xf numFmtId="0" fontId="73" fillId="12" borderId="0" xfId="0" applyFont="1" applyFill="1" applyAlignment="1">
      <alignment horizontal="center"/>
    </xf>
    <xf numFmtId="0" fontId="73" fillId="12" borderId="0" xfId="0" applyFont="1" applyFill="1" applyAlignment="1"/>
    <xf numFmtId="0" fontId="20" fillId="0" borderId="47" xfId="0" applyFont="1" applyBorder="1" applyAlignment="1"/>
    <xf numFmtId="0" fontId="60" fillId="11" borderId="0" xfId="0" applyNumberFormat="1" applyFont="1" applyFill="1" applyBorder="1" applyAlignment="1">
      <alignment horizontal="left" vertical="center"/>
    </xf>
    <xf numFmtId="0" fontId="20" fillId="0" borderId="60" xfId="0" applyFont="1" applyBorder="1" applyAlignment="1"/>
    <xf numFmtId="0" fontId="20" fillId="11" borderId="0" xfId="0" applyNumberFormat="1" applyFont="1" applyFill="1" applyBorder="1" applyAlignment="1">
      <alignment horizontal="left" vertical="center"/>
    </xf>
    <xf numFmtId="0" fontId="20" fillId="11" borderId="0" xfId="0" applyNumberFormat="1" applyFont="1" applyFill="1" applyBorder="1" applyAlignment="1">
      <alignment vertical="center"/>
    </xf>
  </cellXfs>
  <cellStyles count="4">
    <cellStyle name="Hyperlänk" xfId="1" builtinId="8"/>
    <cellStyle name="Normal" xfId="0" builtinId="0"/>
    <cellStyle name="Normal 2" xfId="2" xr:uid="{00000000-0005-0000-0000-000002000000}"/>
    <cellStyle name="Tusental" xfId="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ailto:productionservice@elmia.se?subject=Application%20for%20HOT%20WORK"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mailto:salessupport@elmia.se" TargetMode="External"/><Relationship Id="rId7"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4.png"/><Relationship Id="rId5" Type="http://schemas.openxmlformats.org/officeDocument/2006/relationships/image" Target="../media/image1.png"/><Relationship Id="rId4" Type="http://schemas.openxmlformats.org/officeDocument/2006/relationships/hyperlink" Target="mailto:expo@elmia.se?subject=Stand%20design%20&amp;%20stand%20packages"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ailto:%20salessupport@elmia.se?subject=Order%20and%20pricelist%20indoor" TargetMode="External"/></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8.png"/><Relationship Id="rId18" Type="http://schemas.openxmlformats.org/officeDocument/2006/relationships/image" Target="../media/image23.png"/><Relationship Id="rId26" Type="http://schemas.openxmlformats.org/officeDocument/2006/relationships/image" Target="../media/image31.png"/><Relationship Id="rId3" Type="http://schemas.openxmlformats.org/officeDocument/2006/relationships/image" Target="../media/image8.wmf"/><Relationship Id="rId21" Type="http://schemas.openxmlformats.org/officeDocument/2006/relationships/image" Target="../media/image26.png"/><Relationship Id="rId34" Type="http://schemas.openxmlformats.org/officeDocument/2006/relationships/image" Target="../media/image39.png"/><Relationship Id="rId7" Type="http://schemas.openxmlformats.org/officeDocument/2006/relationships/image" Target="../media/image12.png"/><Relationship Id="rId12" Type="http://schemas.openxmlformats.org/officeDocument/2006/relationships/image" Target="../media/image17.png"/><Relationship Id="rId17" Type="http://schemas.openxmlformats.org/officeDocument/2006/relationships/image" Target="../media/image22.png"/><Relationship Id="rId25" Type="http://schemas.openxmlformats.org/officeDocument/2006/relationships/image" Target="../media/image30.png"/><Relationship Id="rId33" Type="http://schemas.openxmlformats.org/officeDocument/2006/relationships/image" Target="../media/image38.png"/><Relationship Id="rId38" Type="http://schemas.openxmlformats.org/officeDocument/2006/relationships/image" Target="../media/image1.png"/><Relationship Id="rId2" Type="http://schemas.openxmlformats.org/officeDocument/2006/relationships/image" Target="../media/image3.png"/><Relationship Id="rId16" Type="http://schemas.openxmlformats.org/officeDocument/2006/relationships/image" Target="../media/image21.png"/><Relationship Id="rId20" Type="http://schemas.openxmlformats.org/officeDocument/2006/relationships/image" Target="../media/image25.png"/><Relationship Id="rId29" Type="http://schemas.openxmlformats.org/officeDocument/2006/relationships/image" Target="../media/image34.png"/><Relationship Id="rId1" Type="http://schemas.openxmlformats.org/officeDocument/2006/relationships/image" Target="../media/image7.jpeg"/><Relationship Id="rId6" Type="http://schemas.openxmlformats.org/officeDocument/2006/relationships/image" Target="../media/image11.png"/><Relationship Id="rId11" Type="http://schemas.openxmlformats.org/officeDocument/2006/relationships/image" Target="../media/image16.png"/><Relationship Id="rId24" Type="http://schemas.openxmlformats.org/officeDocument/2006/relationships/image" Target="../media/image29.png"/><Relationship Id="rId32" Type="http://schemas.openxmlformats.org/officeDocument/2006/relationships/image" Target="../media/image37.png"/><Relationship Id="rId37" Type="http://schemas.openxmlformats.org/officeDocument/2006/relationships/hyperlink" Target="mailto:expo@elmia.se?subject=Stand%20sketch" TargetMode="External"/><Relationship Id="rId5" Type="http://schemas.openxmlformats.org/officeDocument/2006/relationships/image" Target="../media/image10.png"/><Relationship Id="rId15" Type="http://schemas.openxmlformats.org/officeDocument/2006/relationships/image" Target="../media/image20.png"/><Relationship Id="rId23" Type="http://schemas.openxmlformats.org/officeDocument/2006/relationships/image" Target="../media/image28.png"/><Relationship Id="rId28" Type="http://schemas.openxmlformats.org/officeDocument/2006/relationships/image" Target="../media/image33.png"/><Relationship Id="rId36" Type="http://schemas.openxmlformats.org/officeDocument/2006/relationships/image" Target="../media/image41.png"/><Relationship Id="rId10" Type="http://schemas.openxmlformats.org/officeDocument/2006/relationships/image" Target="../media/image15.png"/><Relationship Id="rId19" Type="http://schemas.openxmlformats.org/officeDocument/2006/relationships/image" Target="../media/image24.png"/><Relationship Id="rId31" Type="http://schemas.openxmlformats.org/officeDocument/2006/relationships/image" Target="../media/image36.png"/><Relationship Id="rId4" Type="http://schemas.openxmlformats.org/officeDocument/2006/relationships/image" Target="../media/image9.png"/><Relationship Id="rId9" Type="http://schemas.openxmlformats.org/officeDocument/2006/relationships/image" Target="../media/image14.png"/><Relationship Id="rId14" Type="http://schemas.openxmlformats.org/officeDocument/2006/relationships/image" Target="../media/image19.png"/><Relationship Id="rId22" Type="http://schemas.openxmlformats.org/officeDocument/2006/relationships/image" Target="../media/image27.png"/><Relationship Id="rId27" Type="http://schemas.openxmlformats.org/officeDocument/2006/relationships/image" Target="../media/image32.png"/><Relationship Id="rId30" Type="http://schemas.openxmlformats.org/officeDocument/2006/relationships/image" Target="../media/image35.png"/><Relationship Id="rId35" Type="http://schemas.openxmlformats.org/officeDocument/2006/relationships/image" Target="../media/image40.png"/></Relationships>
</file>

<file path=xl/drawings/_rels/drawing5.xml.rels><?xml version="1.0" encoding="UTF-8" standalone="yes"?>
<Relationships xmlns="http://schemas.openxmlformats.org/package/2006/relationships"><Relationship Id="rId8" Type="http://schemas.openxmlformats.org/officeDocument/2006/relationships/image" Target="../media/image45.png"/><Relationship Id="rId13" Type="http://schemas.openxmlformats.org/officeDocument/2006/relationships/hyperlink" Target="mailto:kristofer.mannerstrom@elmia.se" TargetMode="External"/><Relationship Id="rId18" Type="http://schemas.openxmlformats.org/officeDocument/2006/relationships/image" Target="../media/image50.png"/><Relationship Id="rId3" Type="http://schemas.openxmlformats.org/officeDocument/2006/relationships/hyperlink" Target="mailto:jenny.arvidsson@elmia.se" TargetMode="External"/><Relationship Id="rId21" Type="http://schemas.openxmlformats.org/officeDocument/2006/relationships/hyperlink" Target="mailto:ingemar.rygert@elmia.se" TargetMode="External"/><Relationship Id="rId7" Type="http://schemas.openxmlformats.org/officeDocument/2006/relationships/hyperlink" Target="mailto:franziska.eklund@elmia.se" TargetMode="External"/><Relationship Id="rId12" Type="http://schemas.openxmlformats.org/officeDocument/2006/relationships/image" Target="../media/image47.png"/><Relationship Id="rId17" Type="http://schemas.openxmlformats.org/officeDocument/2006/relationships/hyperlink" Target="mailto:eva.alexandersson@elmia.se" TargetMode="External"/><Relationship Id="rId2" Type="http://schemas.openxmlformats.org/officeDocument/2006/relationships/image" Target="../media/image42.png"/><Relationship Id="rId16" Type="http://schemas.openxmlformats.org/officeDocument/2006/relationships/image" Target="../media/image49.png"/><Relationship Id="rId20" Type="http://schemas.openxmlformats.org/officeDocument/2006/relationships/image" Target="../media/image51.jpeg"/><Relationship Id="rId1" Type="http://schemas.openxmlformats.org/officeDocument/2006/relationships/hyperlink" Target="mailto:els-marie.bengtsson@elmia.se" TargetMode="External"/><Relationship Id="rId6" Type="http://schemas.openxmlformats.org/officeDocument/2006/relationships/image" Target="../media/image44.png"/><Relationship Id="rId11" Type="http://schemas.openxmlformats.org/officeDocument/2006/relationships/hyperlink" Target="mailto:nina.wilson@elmia.se" TargetMode="External"/><Relationship Id="rId5" Type="http://schemas.openxmlformats.org/officeDocument/2006/relationships/hyperlink" Target="mailto:johanna.bjurevik@elmia.se" TargetMode="External"/><Relationship Id="rId15" Type="http://schemas.openxmlformats.org/officeDocument/2006/relationships/hyperlink" Target="mailto:linda.gladh@elmia.se" TargetMode="External"/><Relationship Id="rId23" Type="http://schemas.openxmlformats.org/officeDocument/2006/relationships/image" Target="../media/image53.jpeg"/><Relationship Id="rId10" Type="http://schemas.openxmlformats.org/officeDocument/2006/relationships/image" Target="../media/image46.png"/><Relationship Id="rId19" Type="http://schemas.openxmlformats.org/officeDocument/2006/relationships/hyperlink" Target="mailto:glenn.lunell@elmia.se" TargetMode="External"/><Relationship Id="rId4" Type="http://schemas.openxmlformats.org/officeDocument/2006/relationships/image" Target="../media/image43.png"/><Relationship Id="rId9" Type="http://schemas.openxmlformats.org/officeDocument/2006/relationships/hyperlink" Target="mailto:katarina.persson@elmia.se" TargetMode="External"/><Relationship Id="rId14" Type="http://schemas.openxmlformats.org/officeDocument/2006/relationships/image" Target="../media/image48.png"/><Relationship Id="rId22" Type="http://schemas.openxmlformats.org/officeDocument/2006/relationships/image" Target="../media/image5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ailto:productionservice@elmia.se?subject=Lift%20hire" TargetMode="External"/></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4.jpeg"/><Relationship Id="rId1" Type="http://schemas.openxmlformats.org/officeDocument/2006/relationships/hyperlink" Target="mailto:expo@elmia.se?subject=Application%20for%20high%20construction%20&amp;%20extended%20exposure"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www.elmia.se/en/For-Exhibitors/Technical-Guide/" TargetMode="External"/><Relationship Id="rId2" Type="http://schemas.openxmlformats.org/officeDocument/2006/relationships/hyperlink" Target="https://www.elmia.se/en/Inherited-pages/General-Terms--Conditions/" TargetMode="External"/><Relationship Id="rId1" Type="http://schemas.openxmlformats.org/officeDocument/2006/relationships/hyperlink" Target="http://www.elmia.se/For-utstallare/Tekniska-bestammelser/" TargetMode="External"/><Relationship Id="rId5" Type="http://schemas.openxmlformats.org/officeDocument/2006/relationships/image" Target="../media/image1.png"/><Relationship Id="rId4" Type="http://schemas.openxmlformats.org/officeDocument/2006/relationships/hyperlink" Target="mailto:productionservice@elmia.se?subject=Application%20for%20change%20of%20construction%20time" TargetMode="External"/></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elmia.se/en/For-Exhibitors/Technical-Guide/" TargetMode="External"/><Relationship Id="rId1" Type="http://schemas.openxmlformats.org/officeDocument/2006/relationships/hyperlink" Target="mailto:productionservice@elmia.se?subject=Application%20for%20flammable%20and%20explosive%20goods" TargetMode="External"/></Relationships>
</file>

<file path=xl/drawings/drawing1.xml><?xml version="1.0" encoding="utf-8"?>
<xdr:wsDr xmlns:xdr="http://schemas.openxmlformats.org/drawingml/2006/spreadsheetDrawing" xmlns:a="http://schemas.openxmlformats.org/drawingml/2006/main">
  <xdr:twoCellAnchor>
    <xdr:from>
      <xdr:col>1</xdr:col>
      <xdr:colOff>192181</xdr:colOff>
      <xdr:row>10</xdr:row>
      <xdr:rowOff>287431</xdr:rowOff>
    </xdr:from>
    <xdr:to>
      <xdr:col>3</xdr:col>
      <xdr:colOff>544606</xdr:colOff>
      <xdr:row>12</xdr:row>
      <xdr:rowOff>11206</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293034" y="2539813"/>
          <a:ext cx="1562660" cy="228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a:p>
      </xdr:txBody>
    </xdr:sp>
    <xdr:clientData/>
  </xdr:twoCellAnchor>
  <xdr:twoCellAnchor editAs="oneCell">
    <xdr:from>
      <xdr:col>1</xdr:col>
      <xdr:colOff>168089</xdr:colOff>
      <xdr:row>2</xdr:row>
      <xdr:rowOff>123265</xdr:rowOff>
    </xdr:from>
    <xdr:to>
      <xdr:col>3</xdr:col>
      <xdr:colOff>586630</xdr:colOff>
      <xdr:row>4</xdr:row>
      <xdr:rowOff>260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68942" y="347383"/>
          <a:ext cx="1628776" cy="4597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226358</xdr:colOff>
      <xdr:row>1</xdr:row>
      <xdr:rowOff>66675</xdr:rowOff>
    </xdr:from>
    <xdr:to>
      <xdr:col>9</xdr:col>
      <xdr:colOff>814667</xdr:colOff>
      <xdr:row>4</xdr:row>
      <xdr:rowOff>228600</xdr:rowOff>
    </xdr:to>
    <xdr:sp macro="" textlink="">
      <xdr:nvSpPr>
        <xdr:cNvPr id="26" name="textruta 25">
          <a:hlinkClick xmlns:r="http://schemas.openxmlformats.org/officeDocument/2006/relationships" r:id="rId1"/>
          <a:extLst>
            <a:ext uri="{FF2B5EF4-FFF2-40B4-BE49-F238E27FC236}">
              <a16:creationId xmlns:a16="http://schemas.microsoft.com/office/drawing/2014/main" id="{00000000-0008-0000-0A00-00001A000000}"/>
            </a:ext>
          </a:extLst>
        </xdr:cNvPr>
        <xdr:cNvSpPr txBox="1"/>
      </xdr:nvSpPr>
      <xdr:spPr>
        <a:xfrm>
          <a:off x="2674283" y="161925"/>
          <a:ext cx="4645959"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600" b="1">
              <a:latin typeface="+mn-lt"/>
              <a:cs typeface="Arial" panose="020B0604020202020204" pitchFamily="34" charset="0"/>
            </a:rPr>
            <a:t>APPLICATION FOR</a:t>
          </a:r>
          <a:r>
            <a:rPr lang="en-GB" sz="1600" b="1" baseline="0">
              <a:latin typeface="+mn-lt"/>
              <a:cs typeface="Arial" panose="020B0604020202020204" pitchFamily="34" charset="0"/>
            </a:rPr>
            <a:t> </a:t>
          </a:r>
          <a:r>
            <a:rPr lang="en-GB" sz="1600" b="1">
              <a:latin typeface="+mn-lt"/>
              <a:cs typeface="Arial" panose="020B0604020202020204" pitchFamily="34" charset="0"/>
            </a:rPr>
            <a:t>HOT WORK</a:t>
          </a:r>
        </a:p>
        <a:p>
          <a:pPr algn="ctr"/>
          <a:r>
            <a:rPr lang="en-GB" sz="1600" b="1">
              <a:latin typeface="+mn-lt"/>
              <a:cs typeface="Arial" panose="020B0604020202020204" pitchFamily="34" charset="0"/>
            </a:rPr>
            <a:t>Send to: </a:t>
          </a:r>
          <a:r>
            <a:rPr lang="en-GB" sz="1600" b="1">
              <a:solidFill>
                <a:schemeClr val="accent2">
                  <a:lumMod val="60000"/>
                  <a:lumOff val="40000"/>
                </a:schemeClr>
              </a:solidFill>
              <a:latin typeface="+mn-lt"/>
              <a:cs typeface="Arial" panose="020B0604020202020204" pitchFamily="34" charset="0"/>
            </a:rPr>
            <a:t>productionservice@elmia.se</a:t>
          </a:r>
        </a:p>
      </xdr:txBody>
    </xdr:sp>
    <xdr:clientData/>
  </xdr:twoCellAnchor>
  <xdr:twoCellAnchor>
    <xdr:from>
      <xdr:col>2</xdr:col>
      <xdr:colOff>521635</xdr:colOff>
      <xdr:row>75</xdr:row>
      <xdr:rowOff>9525</xdr:rowOff>
    </xdr:from>
    <xdr:to>
      <xdr:col>10</xdr:col>
      <xdr:colOff>1032809</xdr:colOff>
      <xdr:row>78</xdr:row>
      <xdr:rowOff>76200</xdr:rowOff>
    </xdr:to>
    <xdr:sp macro="" textlink="">
      <xdr:nvSpPr>
        <xdr:cNvPr id="31" name="textruta 30">
          <a:extLst>
            <a:ext uri="{FF2B5EF4-FFF2-40B4-BE49-F238E27FC236}">
              <a16:creationId xmlns:a16="http://schemas.microsoft.com/office/drawing/2014/main" id="{00000000-0008-0000-0A00-00001F000000}"/>
            </a:ext>
          </a:extLst>
        </xdr:cNvPr>
        <xdr:cNvSpPr txBox="1"/>
      </xdr:nvSpPr>
      <xdr:spPr>
        <a:xfrm>
          <a:off x="835400" y="17389849"/>
          <a:ext cx="776138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latin typeface="+mn-lt"/>
              <a:cs typeface="Arial" panose="020B0604020202020204" pitchFamily="34" charset="0"/>
            </a:rPr>
            <a:t>SHOW THIS FORM ON ARRIVAL AND ON REQUEST</a:t>
          </a:r>
        </a:p>
      </xdr:txBody>
    </xdr:sp>
    <xdr:clientData/>
  </xdr:twoCellAnchor>
  <mc:AlternateContent xmlns:mc="http://schemas.openxmlformats.org/markup-compatibility/2006">
    <mc:Choice xmlns:a14="http://schemas.microsoft.com/office/drawing/2010/main" Requires="a14">
      <xdr:twoCellAnchor editAs="oneCell">
        <xdr:from>
          <xdr:col>5</xdr:col>
          <xdr:colOff>123825</xdr:colOff>
          <xdr:row>18</xdr:row>
          <xdr:rowOff>19050</xdr:rowOff>
        </xdr:from>
        <xdr:to>
          <xdr:col>5</xdr:col>
          <xdr:colOff>361950</xdr:colOff>
          <xdr:row>19</xdr:row>
          <xdr:rowOff>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A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18</xdr:row>
          <xdr:rowOff>219075</xdr:rowOff>
        </xdr:from>
        <xdr:to>
          <xdr:col>5</xdr:col>
          <xdr:colOff>361950</xdr:colOff>
          <xdr:row>19</xdr:row>
          <xdr:rowOff>200025</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A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1333500</xdr:colOff>
          <xdr:row>18</xdr:row>
          <xdr:rowOff>228600</xdr:rowOff>
        </xdr:from>
        <xdr:to>
          <xdr:col>7</xdr:col>
          <xdr:colOff>238125</xdr:colOff>
          <xdr:row>19</xdr:row>
          <xdr:rowOff>219075</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A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18</xdr:row>
          <xdr:rowOff>19050</xdr:rowOff>
        </xdr:from>
        <xdr:to>
          <xdr:col>6</xdr:col>
          <xdr:colOff>742950</xdr:colOff>
          <xdr:row>19</xdr:row>
          <xdr:rowOff>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A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838200</xdr:colOff>
          <xdr:row>18</xdr:row>
          <xdr:rowOff>19050</xdr:rowOff>
        </xdr:from>
        <xdr:to>
          <xdr:col>8</xdr:col>
          <xdr:colOff>371475</xdr:colOff>
          <xdr:row>19</xdr:row>
          <xdr:rowOff>9525</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A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31</xdr:row>
          <xdr:rowOff>19050</xdr:rowOff>
        </xdr:from>
        <xdr:to>
          <xdr:col>8</xdr:col>
          <xdr:colOff>866775</xdr:colOff>
          <xdr:row>32</xdr:row>
          <xdr:rowOff>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A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838200</xdr:colOff>
          <xdr:row>38</xdr:row>
          <xdr:rowOff>257175</xdr:rowOff>
        </xdr:from>
        <xdr:to>
          <xdr:col>8</xdr:col>
          <xdr:colOff>381000</xdr:colOff>
          <xdr:row>40</xdr:row>
          <xdr:rowOff>47625</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A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838200</xdr:colOff>
          <xdr:row>40</xdr:row>
          <xdr:rowOff>238125</xdr:rowOff>
        </xdr:from>
        <xdr:to>
          <xdr:col>8</xdr:col>
          <xdr:colOff>381000</xdr:colOff>
          <xdr:row>42</xdr:row>
          <xdr:rowOff>47625</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A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657225</xdr:colOff>
          <xdr:row>43</xdr:row>
          <xdr:rowOff>266700</xdr:rowOff>
        </xdr:from>
        <xdr:to>
          <xdr:col>10</xdr:col>
          <xdr:colOff>895350</xdr:colOff>
          <xdr:row>45</xdr:row>
          <xdr:rowOff>47625</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A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27</xdr:row>
          <xdr:rowOff>142875</xdr:rowOff>
        </xdr:from>
        <xdr:to>
          <xdr:col>3</xdr:col>
          <xdr:colOff>85725</xdr:colOff>
          <xdr:row>29</xdr:row>
          <xdr:rowOff>9525</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A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29</xdr:row>
          <xdr:rowOff>95250</xdr:rowOff>
        </xdr:from>
        <xdr:to>
          <xdr:col>3</xdr:col>
          <xdr:colOff>85725</xdr:colOff>
          <xdr:row>30</xdr:row>
          <xdr:rowOff>9525</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A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33</xdr:row>
          <xdr:rowOff>76200</xdr:rowOff>
        </xdr:from>
        <xdr:to>
          <xdr:col>3</xdr:col>
          <xdr:colOff>85725</xdr:colOff>
          <xdr:row>34</xdr:row>
          <xdr:rowOff>19050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A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35</xdr:row>
          <xdr:rowOff>133350</xdr:rowOff>
        </xdr:from>
        <xdr:to>
          <xdr:col>3</xdr:col>
          <xdr:colOff>85725</xdr:colOff>
          <xdr:row>36</xdr:row>
          <xdr:rowOff>19050</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A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36</xdr:row>
          <xdr:rowOff>114300</xdr:rowOff>
        </xdr:from>
        <xdr:to>
          <xdr:col>3</xdr:col>
          <xdr:colOff>85725</xdr:colOff>
          <xdr:row>37</xdr:row>
          <xdr:rowOff>19050</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A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38</xdr:row>
          <xdr:rowOff>76200</xdr:rowOff>
        </xdr:from>
        <xdr:to>
          <xdr:col>3</xdr:col>
          <xdr:colOff>85725</xdr:colOff>
          <xdr:row>39</xdr:row>
          <xdr:rowOff>19050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A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40</xdr:row>
          <xdr:rowOff>57150</xdr:rowOff>
        </xdr:from>
        <xdr:to>
          <xdr:col>3</xdr:col>
          <xdr:colOff>85725</xdr:colOff>
          <xdr:row>41</xdr:row>
          <xdr:rowOff>19050</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A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42</xdr:row>
          <xdr:rowOff>57150</xdr:rowOff>
        </xdr:from>
        <xdr:to>
          <xdr:col>3</xdr:col>
          <xdr:colOff>85725</xdr:colOff>
          <xdr:row>43</xdr:row>
          <xdr:rowOff>0</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A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43</xdr:row>
          <xdr:rowOff>95250</xdr:rowOff>
        </xdr:from>
        <xdr:to>
          <xdr:col>3</xdr:col>
          <xdr:colOff>85725</xdr:colOff>
          <xdr:row>44</xdr:row>
          <xdr:rowOff>19050</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A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45</xdr:row>
          <xdr:rowOff>85725</xdr:rowOff>
        </xdr:from>
        <xdr:to>
          <xdr:col>3</xdr:col>
          <xdr:colOff>85725</xdr:colOff>
          <xdr:row>46</xdr:row>
          <xdr:rowOff>19050</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A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46</xdr:row>
          <xdr:rowOff>76200</xdr:rowOff>
        </xdr:from>
        <xdr:to>
          <xdr:col>3</xdr:col>
          <xdr:colOff>85725</xdr:colOff>
          <xdr:row>47</xdr:row>
          <xdr:rowOff>0</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A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48</xdr:row>
          <xdr:rowOff>76200</xdr:rowOff>
        </xdr:from>
        <xdr:to>
          <xdr:col>3</xdr:col>
          <xdr:colOff>85725</xdr:colOff>
          <xdr:row>49</xdr:row>
          <xdr:rowOff>19050</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A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49</xdr:row>
          <xdr:rowOff>95250</xdr:rowOff>
        </xdr:from>
        <xdr:to>
          <xdr:col>3</xdr:col>
          <xdr:colOff>85725</xdr:colOff>
          <xdr:row>50</xdr:row>
          <xdr:rowOff>19050</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A00-00002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161925</xdr:colOff>
      <xdr:row>1</xdr:row>
      <xdr:rowOff>95250</xdr:rowOff>
    </xdr:from>
    <xdr:to>
      <xdr:col>4</xdr:col>
      <xdr:colOff>57151</xdr:colOff>
      <xdr:row>4</xdr:row>
      <xdr:rowOff>126326</xdr:rowOff>
    </xdr:to>
    <xdr:pic>
      <xdr:nvPicPr>
        <xdr:cNvPr id="27" name="Bildobjekt 26">
          <a:extLst>
            <a:ext uri="{FF2B5EF4-FFF2-40B4-BE49-F238E27FC236}">
              <a16:creationId xmlns:a16="http://schemas.microsoft.com/office/drawing/2014/main" id="{00000000-0008-0000-0A00-00001B000000}"/>
            </a:ext>
          </a:extLst>
        </xdr:cNvPr>
        <xdr:cNvPicPr>
          <a:picLocks noChangeAspect="1"/>
        </xdr:cNvPicPr>
      </xdr:nvPicPr>
      <xdr:blipFill>
        <a:blip xmlns:r="http://schemas.openxmlformats.org/officeDocument/2006/relationships" r:embed="rId2"/>
        <a:stretch>
          <a:fillRect/>
        </a:stretch>
      </xdr:blipFill>
      <xdr:spPr>
        <a:xfrm>
          <a:off x="257175" y="190500"/>
          <a:ext cx="1628776" cy="4597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95251</xdr:colOff>
      <xdr:row>21</xdr:row>
      <xdr:rowOff>156888</xdr:rowOff>
    </xdr:from>
    <xdr:to>
      <xdr:col>5</xdr:col>
      <xdr:colOff>941295</xdr:colOff>
      <xdr:row>26</xdr:row>
      <xdr:rowOff>42333</xdr:rowOff>
    </xdr:to>
    <xdr:grpSp>
      <xdr:nvGrpSpPr>
        <xdr:cNvPr id="21" name="Grupp 9">
          <a:extLst>
            <a:ext uri="{FF2B5EF4-FFF2-40B4-BE49-F238E27FC236}">
              <a16:creationId xmlns:a16="http://schemas.microsoft.com/office/drawing/2014/main" id="{00000000-0008-0000-0100-000015000000}"/>
            </a:ext>
          </a:extLst>
        </xdr:cNvPr>
        <xdr:cNvGrpSpPr>
          <a:grpSpLocks/>
        </xdr:cNvGrpSpPr>
      </xdr:nvGrpSpPr>
      <xdr:grpSpPr bwMode="auto">
        <a:xfrm>
          <a:off x="3695701" y="4233588"/>
          <a:ext cx="5760944" cy="837945"/>
          <a:chOff x="2981434" y="1680449"/>
          <a:chExt cx="2921128" cy="1128363"/>
        </a:xfrm>
      </xdr:grpSpPr>
      <xdr:sp macro="" textlink="">
        <xdr:nvSpPr>
          <xdr:cNvPr id="22" name="textruta 21">
            <a:extLst>
              <a:ext uri="{FF2B5EF4-FFF2-40B4-BE49-F238E27FC236}">
                <a16:creationId xmlns:a16="http://schemas.microsoft.com/office/drawing/2014/main" id="{00000000-0008-0000-0100-000016000000}"/>
              </a:ext>
            </a:extLst>
          </xdr:cNvPr>
          <xdr:cNvSpPr txBox="1"/>
        </xdr:nvSpPr>
        <xdr:spPr>
          <a:xfrm>
            <a:off x="2981434" y="1680449"/>
            <a:ext cx="2921128" cy="11283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tIns="36000" bIns="0" rtlCol="0" anchor="t"/>
          <a:lstStyle/>
          <a:p>
            <a:r>
              <a:rPr lang="en-GB" sz="1400" b="1">
                <a:latin typeface="+mn-lt"/>
                <a:cs typeface="Arial" panose="020B0604020202020204" pitchFamily="34" charset="0"/>
              </a:rPr>
              <a:t>PDF users</a:t>
            </a:r>
            <a:endParaRPr lang="sv-SE" sz="1600" b="1">
              <a:latin typeface="+mn-lt"/>
              <a:cs typeface="Arial" panose="020B0604020202020204" pitchFamily="34" charset="0"/>
            </a:endParaRPr>
          </a:p>
          <a:p>
            <a:r>
              <a:rPr lang="en-GB" sz="1100">
                <a:latin typeface="+mn-lt"/>
                <a:cs typeface="Arial" panose="020B0604020202020204" pitchFamily="34" charset="0"/>
              </a:rPr>
              <a:t>If you prefer to print</a:t>
            </a:r>
            <a:r>
              <a:rPr lang="en-GB" sz="1100" baseline="0">
                <a:latin typeface="+mn-lt"/>
                <a:cs typeface="Arial" panose="020B0604020202020204" pitchFamily="34" charset="0"/>
              </a:rPr>
              <a:t> out this document, please enter your </a:t>
            </a:r>
            <a:br>
              <a:rPr>
                <a:latin typeface="+mn-lt"/>
                <a:cs typeface=""/>
              </a:rPr>
            </a:br>
            <a:r>
              <a:rPr lang="en-GB" sz="1100" baseline="0">
                <a:latin typeface="+mn-lt"/>
                <a:cs typeface="Arial" panose="020B0604020202020204" pitchFamily="34" charset="0"/>
              </a:rPr>
              <a:t>company details on all pages before scanning and sending by </a:t>
            </a:r>
            <a:br>
              <a:rPr>
                <a:latin typeface="+mn-lt"/>
                <a:cs typeface=""/>
              </a:rPr>
            </a:br>
            <a:r>
              <a:rPr lang="en-GB" sz="1100" baseline="0">
                <a:latin typeface="+mn-lt"/>
                <a:cs typeface="Arial" panose="020B0604020202020204" pitchFamily="34" charset="0"/>
              </a:rPr>
              <a:t>e-mail or regular mail.</a:t>
            </a:r>
            <a:endParaRPr lang="sv-SE" sz="1100">
              <a:latin typeface="+mn-lt"/>
              <a:cs typeface="Arial" panose="020B0604020202020204" pitchFamily="34" charset="0"/>
            </a:endParaRPr>
          </a:p>
        </xdr:txBody>
      </xdr:sp>
      <xdr:pic>
        <xdr:nvPicPr>
          <xdr:cNvPr id="23" name="Bildobjekt 3" descr="PDF.jpg">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8801" y="1828747"/>
            <a:ext cx="241032" cy="41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101559</xdr:colOff>
      <xdr:row>21</xdr:row>
      <xdr:rowOff>156888</xdr:rowOff>
    </xdr:from>
    <xdr:to>
      <xdr:col>1</xdr:col>
      <xdr:colOff>3374897</xdr:colOff>
      <xdr:row>26</xdr:row>
      <xdr:rowOff>44830</xdr:rowOff>
    </xdr:to>
    <xdr:grpSp>
      <xdr:nvGrpSpPr>
        <xdr:cNvPr id="24" name="Grupp 10">
          <a:extLst>
            <a:ext uri="{FF2B5EF4-FFF2-40B4-BE49-F238E27FC236}">
              <a16:creationId xmlns:a16="http://schemas.microsoft.com/office/drawing/2014/main" id="{00000000-0008-0000-0100-000018000000}"/>
            </a:ext>
          </a:extLst>
        </xdr:cNvPr>
        <xdr:cNvGrpSpPr>
          <a:grpSpLocks/>
        </xdr:cNvGrpSpPr>
      </xdr:nvGrpSpPr>
      <xdr:grpSpPr bwMode="auto">
        <a:xfrm>
          <a:off x="206334" y="4233588"/>
          <a:ext cx="3273338" cy="840442"/>
          <a:chOff x="163352" y="1680449"/>
          <a:chExt cx="3194688" cy="846278"/>
        </a:xfrm>
      </xdr:grpSpPr>
      <xdr:sp macro="" textlink="">
        <xdr:nvSpPr>
          <xdr:cNvPr id="25" name="textruta 24">
            <a:extLst>
              <a:ext uri="{FF2B5EF4-FFF2-40B4-BE49-F238E27FC236}">
                <a16:creationId xmlns:a16="http://schemas.microsoft.com/office/drawing/2014/main" id="{00000000-0008-0000-0100-000019000000}"/>
              </a:ext>
            </a:extLst>
          </xdr:cNvPr>
          <xdr:cNvSpPr txBox="1"/>
        </xdr:nvSpPr>
        <xdr:spPr>
          <a:xfrm>
            <a:off x="163352" y="1680449"/>
            <a:ext cx="3194688" cy="8462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tIns="36000" bIns="0" rtlCol="0" anchor="t"/>
          <a:lstStyle/>
          <a:p>
            <a:pPr marL="0" indent="0"/>
            <a:r>
              <a:rPr lang="en-GB" sz="1400" b="1">
                <a:solidFill>
                  <a:schemeClr val="dk1"/>
                </a:solidFill>
                <a:latin typeface="+mn-lt"/>
                <a:ea typeface="+mn-ea"/>
                <a:cs typeface="Arial" panose="020B0604020202020204" pitchFamily="34" charset="0"/>
              </a:rPr>
              <a:t>Excel users</a:t>
            </a:r>
          </a:p>
          <a:p>
            <a:pPr marL="0" indent="0"/>
            <a:r>
              <a:rPr lang="en-GB" sz="1100">
                <a:solidFill>
                  <a:schemeClr val="dk1"/>
                </a:solidFill>
                <a:latin typeface="+mn-lt"/>
                <a:ea typeface="+mn-ea"/>
                <a:cs typeface="Arial" panose="020B0604020202020204" pitchFamily="34" charset="0"/>
              </a:rPr>
              <a:t>Enter your</a:t>
            </a:r>
            <a:r>
              <a:rPr lang="en-GB" sz="1100" baseline="0">
                <a:solidFill>
                  <a:schemeClr val="dk1"/>
                </a:solidFill>
                <a:latin typeface="+mn-lt"/>
                <a:ea typeface="+mn-ea"/>
                <a:cs typeface="Arial" panose="020B0604020202020204" pitchFamily="34" charset="0"/>
              </a:rPr>
              <a:t> company details in this tab </a:t>
            </a:r>
            <a:br>
              <a:rPr>
                <a:solidFill>
                  <a:schemeClr val="bg1"/>
                </a:solidFill>
                <a:latin typeface="+mn-lt"/>
                <a:ea typeface=""/>
                <a:cs typeface=""/>
              </a:rPr>
            </a:br>
            <a:r>
              <a:rPr lang="en-GB" sz="1100" baseline="0">
                <a:solidFill>
                  <a:schemeClr val="dk1"/>
                </a:solidFill>
                <a:latin typeface="+mn-lt"/>
                <a:ea typeface="+mn-ea"/>
                <a:cs typeface="Arial" panose="020B0604020202020204" pitchFamily="34" charset="0"/>
              </a:rPr>
              <a:t>and they will automatically be included </a:t>
            </a:r>
            <a:br>
              <a:rPr>
                <a:solidFill>
                  <a:schemeClr val="bg1"/>
                </a:solidFill>
                <a:latin typeface="+mn-lt"/>
                <a:ea typeface=""/>
                <a:cs typeface=""/>
              </a:rPr>
            </a:br>
            <a:r>
              <a:rPr lang="en-GB" sz="1100" baseline="0">
                <a:solidFill>
                  <a:schemeClr val="dk1"/>
                </a:solidFill>
                <a:latin typeface="+mn-lt"/>
                <a:ea typeface="+mn-ea"/>
                <a:cs typeface="Arial" panose="020B0604020202020204" pitchFamily="34" charset="0"/>
              </a:rPr>
              <a:t>on the other sheets. </a:t>
            </a:r>
            <a:endParaRPr lang="sv-SE" sz="1100" b="1">
              <a:solidFill>
                <a:schemeClr val="dk1"/>
              </a:solidFill>
              <a:latin typeface="+mn-lt"/>
              <a:ea typeface="+mn-ea"/>
              <a:cs typeface="Arial" panose="020B0604020202020204" pitchFamily="34" charset="0"/>
            </a:endParaRPr>
          </a:p>
        </xdr:txBody>
      </xdr:sp>
      <xdr:pic>
        <xdr:nvPicPr>
          <xdr:cNvPr id="26" name="Bildobjekt 4" descr="excel.png">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66120" y="1718637"/>
            <a:ext cx="369203"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122020</xdr:colOff>
      <xdr:row>5</xdr:row>
      <xdr:rowOff>61630</xdr:rowOff>
    </xdr:from>
    <xdr:to>
      <xdr:col>5</xdr:col>
      <xdr:colOff>962461</xdr:colOff>
      <xdr:row>20</xdr:row>
      <xdr:rowOff>95250</xdr:rowOff>
    </xdr:to>
    <xdr:sp macro="" textlink="">
      <xdr:nvSpPr>
        <xdr:cNvPr id="27" name="textruta 26">
          <a:hlinkClick xmlns:r="http://schemas.openxmlformats.org/officeDocument/2006/relationships" r:id="rId3"/>
          <a:extLst>
            <a:ext uri="{FF2B5EF4-FFF2-40B4-BE49-F238E27FC236}">
              <a16:creationId xmlns:a16="http://schemas.microsoft.com/office/drawing/2014/main" id="{00000000-0008-0000-0100-00001B000000}"/>
            </a:ext>
          </a:extLst>
        </xdr:cNvPr>
        <xdr:cNvSpPr txBox="1"/>
      </xdr:nvSpPr>
      <xdr:spPr>
        <a:xfrm>
          <a:off x="249020" y="1014130"/>
          <a:ext cx="8428691" cy="29757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200">
              <a:latin typeface="+mn-lt"/>
              <a:cs typeface="Arial" panose="020B0604020202020204" pitchFamily="34" charset="0"/>
            </a:rPr>
            <a:t>Use this file to submit orders and </a:t>
          </a:r>
          <a:r>
            <a:rPr lang="en-GB" sz="1200" baseline="0">
              <a:latin typeface="+mn-lt"/>
              <a:cs typeface="Arial" panose="020B0604020202020204" pitchFamily="34" charset="0"/>
            </a:rPr>
            <a:t>applications ahead of exhibiting at an Elmia fair. </a:t>
          </a:r>
          <a:br>
            <a:rPr>
              <a:latin typeface="+mn-lt"/>
              <a:cs typeface=""/>
            </a:rPr>
          </a:br>
          <a:r>
            <a:rPr lang="en-GB" sz="1200" baseline="0">
              <a:latin typeface="+mn-lt"/>
              <a:cs typeface="Arial" panose="020B0604020202020204" pitchFamily="34" charset="0"/>
            </a:rPr>
            <a:t>You can also place further orders on My Pages on the fair’s website. Log in at the top by the key symbol. </a:t>
          </a:r>
        </a:p>
        <a:p>
          <a:pPr marL="0" marR="0" indent="0" defTabSz="914400" eaLnBrk="1" fontAlgn="auto" latinLnBrk="0" hangingPunct="1">
            <a:lnSpc>
              <a:spcPct val="100000"/>
            </a:lnSpc>
            <a:spcBef>
              <a:spcPts val="0"/>
            </a:spcBef>
            <a:spcAft>
              <a:spcPts val="0"/>
            </a:spcAft>
            <a:buClrTx/>
            <a:buSzTx/>
            <a:buFontTx/>
            <a:buNone/>
            <a:tabLst/>
            <a:defRPr/>
          </a:pPr>
          <a:endParaRPr lang="sv-SE" sz="1200" b="0" baseline="0">
            <a:solidFill>
              <a:schemeClr val="dk1"/>
            </a:solidFill>
            <a:effectLst/>
            <a:latin typeface="+mn-lt"/>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200" baseline="0">
              <a:solidFill>
                <a:schemeClr val="dk1"/>
              </a:solidFill>
              <a:effectLst/>
              <a:latin typeface="+mn-lt"/>
              <a:ea typeface="+mn-ea"/>
              <a:cs typeface="Arial" panose="020B0604020202020204" pitchFamily="34" charset="0"/>
            </a:rPr>
            <a:t>Always start by entering your company details on this sheet. We recommend using our Excel file and e-mailing it to </a:t>
          </a:r>
          <a:r>
            <a:rPr lang="en-GB" sz="1200" b="1" u="sng" baseline="0">
              <a:solidFill>
                <a:schemeClr val="accent2">
                  <a:lumMod val="60000"/>
                  <a:lumOff val="40000"/>
                </a:schemeClr>
              </a:solidFill>
              <a:effectLst/>
              <a:latin typeface="+mn-lt"/>
              <a:ea typeface="+mn-ea"/>
              <a:cs typeface="Arial" panose="020B0604020202020204" pitchFamily="34" charset="0"/>
            </a:rPr>
            <a:t>salessupport@elmia.se </a:t>
          </a:r>
          <a:r>
            <a:rPr lang="en-GB" sz="1200" baseline="0">
              <a:solidFill>
                <a:schemeClr val="dk1"/>
              </a:solidFill>
              <a:effectLst/>
              <a:latin typeface="+mn-lt"/>
              <a:ea typeface="+mn-ea"/>
              <a:cs typeface="Arial" panose="020B0604020202020204" pitchFamily="34" charset="0"/>
            </a:rPr>
            <a:t>when you have completed your order.</a:t>
          </a:r>
          <a:endParaRPr lang="sv-SE" sz="1200" b="0" baseline="0">
            <a:latin typeface="+mn-lt"/>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200" baseline="0">
              <a:latin typeface="+mn-lt"/>
              <a:cs typeface="Arial" panose="020B0604020202020204" pitchFamily="34" charset="0"/>
            </a:rPr>
            <a:t>Please submit your orders in plenty of time before the deadline. </a:t>
          </a:r>
          <a:r>
            <a:rPr lang="en-GB" sz="1200" baseline="0">
              <a:solidFill>
                <a:schemeClr val="dk1"/>
              </a:solidFill>
              <a:effectLst/>
              <a:latin typeface="+mn-lt"/>
              <a:ea typeface="+mn-ea"/>
              <a:cs typeface="Arial" panose="020B0604020202020204" pitchFamily="34" charset="0"/>
            </a:rPr>
            <a:t>You can find this information in the </a:t>
          </a:r>
          <a:r>
            <a:rPr lang="en-GB" sz="1200" b="1" i="0" baseline="0">
              <a:solidFill>
                <a:schemeClr val="dk1"/>
              </a:solidFill>
              <a:effectLst/>
              <a:latin typeface="+mn-lt"/>
              <a:ea typeface="+mn-ea"/>
              <a:cs typeface="Arial" panose="020B0604020202020204" pitchFamily="34" charset="0"/>
            </a:rPr>
            <a:t>Exhibitor Guide </a:t>
          </a:r>
          <a:r>
            <a:rPr lang="en-GB" sz="1200" baseline="0">
              <a:solidFill>
                <a:schemeClr val="dk1"/>
              </a:solidFill>
              <a:effectLst/>
              <a:latin typeface="+mn-lt"/>
              <a:ea typeface="+mn-ea"/>
              <a:cs typeface="Arial" panose="020B0604020202020204" pitchFamily="34" charset="0"/>
            </a:rPr>
            <a:t>on the fair’s website  </a:t>
          </a:r>
          <a:br>
            <a:rPr lang="en-GB" sz="1200" baseline="0">
              <a:solidFill>
                <a:schemeClr val="dk1"/>
              </a:solidFill>
              <a:effectLst/>
              <a:latin typeface="+mn-lt"/>
              <a:ea typeface="+mn-ea"/>
              <a:cs typeface="Arial" panose="020B0604020202020204" pitchFamily="34" charset="0"/>
            </a:rPr>
          </a:br>
          <a:r>
            <a:rPr lang="en-GB" sz="1200" baseline="0">
              <a:solidFill>
                <a:schemeClr val="dk1"/>
              </a:solidFill>
              <a:effectLst/>
              <a:latin typeface="+mn-lt"/>
              <a:ea typeface="+mn-ea"/>
              <a:cs typeface="Arial" panose="020B0604020202020204" pitchFamily="34" charset="0"/>
            </a:rPr>
            <a:t>Orders received later deadline will result in a surcharge of 50% on the current pricelist. This also applies to orders placed on site (but not plants or consumables ordered from the Exhibition Shop at the information desk). </a:t>
          </a:r>
        </a:p>
        <a:p>
          <a:endParaRPr lang="sv-SE" sz="1200" baseline="0">
            <a:solidFill>
              <a:schemeClr val="dk1"/>
            </a:solidFill>
            <a:effectLst/>
            <a:latin typeface="+mn-lt"/>
            <a:ea typeface="+mn-ea"/>
            <a:cs typeface="Arial" panose="020B0604020202020204" pitchFamily="34" charset="0"/>
          </a:endParaRPr>
        </a:p>
        <a:p>
          <a:r>
            <a:rPr lang="en-GB" sz="1200" baseline="0">
              <a:solidFill>
                <a:schemeClr val="dk1"/>
              </a:solidFill>
              <a:effectLst/>
              <a:latin typeface="+mn-lt"/>
              <a:ea typeface="+mn-ea"/>
              <a:cs typeface="Arial" panose="020B0604020202020204" pitchFamily="34" charset="0"/>
            </a:rPr>
            <a:t>The exhibitor is responsible for all equipment at the stand, whether their own or hired, during the entire fair period. Damage or loss of equipment hired from Elmia AB shall be charged to the exhibitor. Elmia AB therefore recommends that exhibitors take out the requisite insurance.</a:t>
          </a:r>
          <a:endParaRPr lang="sv-SE" sz="1200">
            <a:effectLst/>
            <a:latin typeface="+mn-lt"/>
            <a:cs typeface="Arial" panose="020B0604020202020204" pitchFamily="34" charset="0"/>
          </a:endParaRPr>
        </a:p>
        <a:p>
          <a:endParaRPr lang="sv-SE" sz="1200" b="0" baseline="0">
            <a:latin typeface="+mn-lt"/>
            <a:cs typeface="Arial" panose="020B0604020202020204" pitchFamily="34" charset="0"/>
          </a:endParaRPr>
        </a:p>
        <a:p>
          <a:r>
            <a:rPr lang="en-GB" sz="1200">
              <a:latin typeface="+mn-lt"/>
              <a:cs typeface="Arial" panose="020B0604020202020204" pitchFamily="34" charset="0"/>
            </a:rPr>
            <a:t>We look forward to seeing you at Elmia!</a:t>
          </a:r>
        </a:p>
      </xdr:txBody>
    </xdr:sp>
    <xdr:clientData/>
  </xdr:twoCellAnchor>
  <xdr:twoCellAnchor>
    <xdr:from>
      <xdr:col>1</xdr:col>
      <xdr:colOff>174251</xdr:colOff>
      <xdr:row>50</xdr:row>
      <xdr:rowOff>148167</xdr:rowOff>
    </xdr:from>
    <xdr:to>
      <xdr:col>5</xdr:col>
      <xdr:colOff>947458</xdr:colOff>
      <xdr:row>65</xdr:row>
      <xdr:rowOff>52907</xdr:rowOff>
    </xdr:to>
    <xdr:sp macro="" textlink="">
      <xdr:nvSpPr>
        <xdr:cNvPr id="5" name="textruta 4">
          <a:hlinkClick xmlns:r="http://schemas.openxmlformats.org/officeDocument/2006/relationships" r:id="rId4"/>
          <a:extLst>
            <a:ext uri="{FF2B5EF4-FFF2-40B4-BE49-F238E27FC236}">
              <a16:creationId xmlns:a16="http://schemas.microsoft.com/office/drawing/2014/main" id="{00000000-0008-0000-0100-000005000000}"/>
            </a:ext>
          </a:extLst>
        </xdr:cNvPr>
        <xdr:cNvSpPr txBox="1"/>
      </xdr:nvSpPr>
      <xdr:spPr>
        <a:xfrm>
          <a:off x="279026" y="10130367"/>
          <a:ext cx="9183782" cy="27622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baseline="0">
              <a:latin typeface="+mn-lt"/>
              <a:cs typeface="Arial" panose="020B0604020202020204" pitchFamily="34" charset="0"/>
            </a:rPr>
            <a:t>We can help you create your own unique design!</a:t>
          </a:r>
        </a:p>
        <a:p>
          <a:endParaRPr lang="sv-SE" sz="500" b="0" baseline="0">
            <a:latin typeface="+mn-lt"/>
            <a:cs typeface="Arial" panose="020B0604020202020204" pitchFamily="34" charset="0"/>
          </a:endParaRPr>
        </a:p>
        <a:p>
          <a:r>
            <a:rPr lang="en-GB" sz="1400" baseline="0">
              <a:latin typeface="+mn-lt"/>
              <a:cs typeface="Arial" panose="020B0604020202020204" pitchFamily="34" charset="0"/>
            </a:rPr>
            <a:t>We can help with unique designs or more basic stand packages.</a:t>
          </a:r>
        </a:p>
        <a:p>
          <a:r>
            <a:rPr lang="en-GB" sz="1400" baseline="0">
              <a:latin typeface="+mn-lt"/>
              <a:cs typeface="Arial" panose="020B0604020202020204" pitchFamily="34" charset="0"/>
            </a:rPr>
            <a:t>Contact </a:t>
          </a:r>
          <a:r>
            <a:rPr lang="en-GB" sz="1400" b="1" baseline="0">
              <a:solidFill>
                <a:schemeClr val="accent2">
                  <a:lumMod val="40000"/>
                  <a:lumOff val="60000"/>
                </a:schemeClr>
              </a:solidFill>
              <a:latin typeface="+mn-lt"/>
              <a:cs typeface="Arial" panose="020B0604020202020204" pitchFamily="34" charset="0"/>
            </a:rPr>
            <a:t>expo@elmia </a:t>
          </a:r>
          <a:r>
            <a:rPr lang="en-GB" sz="1400" baseline="0">
              <a:latin typeface="+mn-lt"/>
              <a:cs typeface="Arial" panose="020B0604020202020204" pitchFamily="34" charset="0"/>
            </a:rPr>
            <a:t>for more information and a quotation. </a:t>
          </a:r>
        </a:p>
        <a:p>
          <a:endParaRPr lang="sv-SE" sz="1400"/>
        </a:p>
      </xdr:txBody>
    </xdr:sp>
    <xdr:clientData/>
  </xdr:twoCellAnchor>
  <xdr:twoCellAnchor>
    <xdr:from>
      <xdr:col>1</xdr:col>
      <xdr:colOff>1407584</xdr:colOff>
      <xdr:row>10</xdr:row>
      <xdr:rowOff>52916</xdr:rowOff>
    </xdr:from>
    <xdr:to>
      <xdr:col>1</xdr:col>
      <xdr:colOff>3196167</xdr:colOff>
      <xdr:row>11</xdr:row>
      <xdr:rowOff>21167</xdr:rowOff>
    </xdr:to>
    <xdr:sp macro="" textlink="">
      <xdr:nvSpPr>
        <xdr:cNvPr id="2" name="textruta 1">
          <a:hlinkClick xmlns:r="http://schemas.openxmlformats.org/officeDocument/2006/relationships" r:id="rId3"/>
          <a:extLst>
            <a:ext uri="{FF2B5EF4-FFF2-40B4-BE49-F238E27FC236}">
              <a16:creationId xmlns:a16="http://schemas.microsoft.com/office/drawing/2014/main" id="{00000000-0008-0000-0100-000002000000}"/>
            </a:ext>
          </a:extLst>
        </xdr:cNvPr>
        <xdr:cNvSpPr txBox="1"/>
      </xdr:nvSpPr>
      <xdr:spPr>
        <a:xfrm>
          <a:off x="1534584" y="2021416"/>
          <a:ext cx="1788583" cy="169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a:p>
      </xdr:txBody>
    </xdr:sp>
    <xdr:clientData/>
  </xdr:twoCellAnchor>
  <xdr:twoCellAnchor>
    <xdr:from>
      <xdr:col>1</xdr:col>
      <xdr:colOff>3117111</xdr:colOff>
      <xdr:row>2</xdr:row>
      <xdr:rowOff>100852</xdr:rowOff>
    </xdr:from>
    <xdr:to>
      <xdr:col>4</xdr:col>
      <xdr:colOff>1000445</xdr:colOff>
      <xdr:row>4</xdr:row>
      <xdr:rowOff>123266</xdr:rowOff>
    </xdr:to>
    <xdr:sp macro="" textlink="">
      <xdr:nvSpPr>
        <xdr:cNvPr id="17" name="textruta 16">
          <a:extLst>
            <a:ext uri="{FF2B5EF4-FFF2-40B4-BE49-F238E27FC236}">
              <a16:creationId xmlns:a16="http://schemas.microsoft.com/office/drawing/2014/main" id="{00000000-0008-0000-0100-000011000000}"/>
            </a:ext>
          </a:extLst>
        </xdr:cNvPr>
        <xdr:cNvSpPr txBox="1"/>
      </xdr:nvSpPr>
      <xdr:spPr>
        <a:xfrm>
          <a:off x="3217964" y="414617"/>
          <a:ext cx="3732805" cy="470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a:latin typeface="+mn-lt"/>
              <a:cs typeface="Arial" panose="020B0604020202020204" pitchFamily="34" charset="0"/>
            </a:rPr>
            <a:t>COMPANY DETAILS</a:t>
          </a:r>
        </a:p>
      </xdr:txBody>
    </xdr:sp>
    <xdr:clientData/>
  </xdr:twoCellAnchor>
  <xdr:twoCellAnchor editAs="oneCell">
    <xdr:from>
      <xdr:col>1</xdr:col>
      <xdr:colOff>254500</xdr:colOff>
      <xdr:row>2</xdr:row>
      <xdr:rowOff>11749</xdr:rowOff>
    </xdr:from>
    <xdr:to>
      <xdr:col>1</xdr:col>
      <xdr:colOff>1883276</xdr:colOff>
      <xdr:row>4</xdr:row>
      <xdr:rowOff>23775</xdr:rowOff>
    </xdr:to>
    <xdr:pic>
      <xdr:nvPicPr>
        <xdr:cNvPr id="16" name="Bildobjekt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5"/>
        <a:stretch>
          <a:fillRect/>
        </a:stretch>
      </xdr:blipFill>
      <xdr:spPr>
        <a:xfrm>
          <a:off x="359275" y="326074"/>
          <a:ext cx="1628776" cy="459701"/>
        </a:xfrm>
        <a:prstGeom prst="rect">
          <a:avLst/>
        </a:prstGeom>
      </xdr:spPr>
    </xdr:pic>
    <xdr:clientData/>
  </xdr:twoCellAnchor>
  <xdr:twoCellAnchor editAs="oneCell">
    <xdr:from>
      <xdr:col>1</xdr:col>
      <xdr:colOff>298076</xdr:colOff>
      <xdr:row>56</xdr:row>
      <xdr:rowOff>104775</xdr:rowOff>
    </xdr:from>
    <xdr:to>
      <xdr:col>1</xdr:col>
      <xdr:colOff>2879926</xdr:colOff>
      <xdr:row>63</xdr:row>
      <xdr:rowOff>128972</xdr:rowOff>
    </xdr:to>
    <xdr:pic>
      <xdr:nvPicPr>
        <xdr:cNvPr id="3" name="Bildobjek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6"/>
        <a:stretch>
          <a:fillRect/>
        </a:stretch>
      </xdr:blipFill>
      <xdr:spPr>
        <a:xfrm>
          <a:off x="402851" y="11229975"/>
          <a:ext cx="2581850" cy="1357697"/>
        </a:xfrm>
        <a:prstGeom prst="rect">
          <a:avLst/>
        </a:prstGeom>
      </xdr:spPr>
    </xdr:pic>
    <xdr:clientData/>
  </xdr:twoCellAnchor>
  <xdr:twoCellAnchor editAs="oneCell">
    <xdr:from>
      <xdr:col>1</xdr:col>
      <xdr:colOff>3012701</xdr:colOff>
      <xdr:row>56</xdr:row>
      <xdr:rowOff>104775</xdr:rowOff>
    </xdr:from>
    <xdr:to>
      <xdr:col>3</xdr:col>
      <xdr:colOff>666400</xdr:colOff>
      <xdr:row>63</xdr:row>
      <xdr:rowOff>62179</xdr:rowOff>
    </xdr:to>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7"/>
        <a:stretch>
          <a:fillRect/>
        </a:stretch>
      </xdr:blipFill>
      <xdr:spPr>
        <a:xfrm>
          <a:off x="3117476" y="11229975"/>
          <a:ext cx="2587649" cy="1290904"/>
        </a:xfrm>
        <a:prstGeom prst="rect">
          <a:avLst/>
        </a:prstGeom>
      </xdr:spPr>
    </xdr:pic>
    <xdr:clientData/>
  </xdr:twoCellAnchor>
  <xdr:twoCellAnchor editAs="oneCell">
    <xdr:from>
      <xdr:col>3</xdr:col>
      <xdr:colOff>783852</xdr:colOff>
      <xdr:row>56</xdr:row>
      <xdr:rowOff>123825</xdr:rowOff>
    </xdr:from>
    <xdr:to>
      <xdr:col>4</xdr:col>
      <xdr:colOff>2507825</xdr:colOff>
      <xdr:row>63</xdr:row>
      <xdr:rowOff>62186</xdr:rowOff>
    </xdr:to>
    <xdr:pic>
      <xdr:nvPicPr>
        <xdr:cNvPr id="6" name="Bildobjekt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8"/>
        <a:stretch>
          <a:fillRect/>
        </a:stretch>
      </xdr:blipFill>
      <xdr:spPr>
        <a:xfrm>
          <a:off x="5822577" y="11249025"/>
          <a:ext cx="2638373" cy="12718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2726531</xdr:colOff>
      <xdr:row>0</xdr:row>
      <xdr:rowOff>95250</xdr:rowOff>
    </xdr:from>
    <xdr:to>
      <xdr:col>8</xdr:col>
      <xdr:colOff>2238374</xdr:colOff>
      <xdr:row>4</xdr:row>
      <xdr:rowOff>10582</xdr:rowOff>
    </xdr:to>
    <xdr:sp macro="" textlink="">
      <xdr:nvSpPr>
        <xdr:cNvPr id="40" name="textruta 39">
          <a:hlinkClick xmlns:r="http://schemas.openxmlformats.org/officeDocument/2006/relationships" r:id="rId1"/>
          <a:extLst>
            <a:ext uri="{FF2B5EF4-FFF2-40B4-BE49-F238E27FC236}">
              <a16:creationId xmlns:a16="http://schemas.microsoft.com/office/drawing/2014/main" id="{00000000-0008-0000-0300-000028000000}"/>
            </a:ext>
          </a:extLst>
        </xdr:cNvPr>
        <xdr:cNvSpPr txBox="1"/>
      </xdr:nvSpPr>
      <xdr:spPr>
        <a:xfrm>
          <a:off x="3689614" y="95250"/>
          <a:ext cx="6041760" cy="69849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2000" b="1">
              <a:latin typeface="Arial" panose="020B0604020202020204" pitchFamily="34" charset="0"/>
              <a:cs typeface="Arial" panose="020B0604020202020204" pitchFamily="34" charset="0"/>
            </a:rPr>
            <a:t>ORDER-</a:t>
          </a:r>
          <a:r>
            <a:rPr lang="en-GB" sz="2000" b="1" baseline="0">
              <a:latin typeface="Arial" panose="020B0604020202020204" pitchFamily="34" charset="0"/>
              <a:cs typeface="Arial" panose="020B0604020202020204" pitchFamily="34" charset="0"/>
            </a:rPr>
            <a:t> &amp; PRICE</a:t>
          </a:r>
          <a:r>
            <a:rPr lang="en-GB" sz="2000" b="1">
              <a:latin typeface="Arial" panose="020B0604020202020204" pitchFamily="34" charset="0"/>
              <a:cs typeface="Arial" panose="020B0604020202020204" pitchFamily="34" charset="0"/>
            </a:rPr>
            <a:t>LIST INDOOR</a:t>
          </a:r>
          <a:r>
            <a:rPr lang="en-GB" sz="2000" b="1" baseline="0">
              <a:latin typeface="Arial" panose="020B0604020202020204" pitchFamily="34" charset="0"/>
              <a:cs typeface="Arial" panose="020B0604020202020204" pitchFamily="34" charset="0"/>
            </a:rPr>
            <a:t> </a:t>
          </a:r>
        </a:p>
        <a:p>
          <a:pPr algn="ctr"/>
          <a:r>
            <a:rPr lang="en-GB" sz="1600" b="1" baseline="0">
              <a:solidFill>
                <a:sysClr val="windowText" lastClr="000000"/>
              </a:solidFill>
              <a:latin typeface="Arial" panose="020B0604020202020204" pitchFamily="34" charset="0"/>
              <a:cs typeface="Arial" panose="020B0604020202020204" pitchFamily="34" charset="0"/>
            </a:rPr>
            <a:t>Send to: </a:t>
          </a:r>
          <a:r>
            <a:rPr lang="en-GB" sz="1600" b="1" baseline="0">
              <a:solidFill>
                <a:schemeClr val="accent2">
                  <a:lumMod val="60000"/>
                  <a:lumOff val="40000"/>
                </a:schemeClr>
              </a:solidFill>
              <a:latin typeface="Arial" panose="020B0604020202020204" pitchFamily="34" charset="0"/>
              <a:cs typeface="Arial" panose="020B0604020202020204" pitchFamily="34" charset="0"/>
            </a:rPr>
            <a:t>salessupport@elmia.se</a:t>
          </a:r>
          <a:endParaRPr lang="en-GB" sz="1600" b="1">
            <a:solidFill>
              <a:schemeClr val="accent2">
                <a:lumMod val="60000"/>
                <a:lumOff val="40000"/>
              </a:schemeClr>
            </a:solidFill>
            <a:latin typeface="Arial" panose="020B0604020202020204" pitchFamily="34" charset="0"/>
            <a:cs typeface="Arial" panose="020B0604020202020204" pitchFamily="34" charset="0"/>
          </a:endParaRPr>
        </a:p>
      </xdr:txBody>
    </xdr:sp>
    <xdr:clientData/>
  </xdr:twoCellAnchor>
  <xdr:twoCellAnchor>
    <xdr:from>
      <xdr:col>1</xdr:col>
      <xdr:colOff>2800</xdr:colOff>
      <xdr:row>8</xdr:row>
      <xdr:rowOff>34176</xdr:rowOff>
    </xdr:from>
    <xdr:to>
      <xdr:col>11</xdr:col>
      <xdr:colOff>751417</xdr:colOff>
      <xdr:row>15</xdr:row>
      <xdr:rowOff>105832</xdr:rowOff>
    </xdr:to>
    <xdr:sp macro="" textlink="">
      <xdr:nvSpPr>
        <xdr:cNvPr id="13" name="textruta 12">
          <a:extLst>
            <a:ext uri="{FF2B5EF4-FFF2-40B4-BE49-F238E27FC236}">
              <a16:creationId xmlns:a16="http://schemas.microsoft.com/office/drawing/2014/main" id="{00000000-0008-0000-0300-00000D000000}"/>
            </a:ext>
          </a:extLst>
        </xdr:cNvPr>
        <xdr:cNvSpPr txBox="1"/>
      </xdr:nvSpPr>
      <xdr:spPr>
        <a:xfrm>
          <a:off x="172133" y="1399426"/>
          <a:ext cx="12019867" cy="1108823"/>
        </a:xfrm>
        <a:prstGeom prst="rect">
          <a:avLst/>
        </a:prstGeom>
        <a:solidFill>
          <a:schemeClr val="lt1"/>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200"/>
            </a:lnSpc>
          </a:pPr>
          <a:r>
            <a:rPr lang="en-GB" sz="1050" b="1">
              <a:latin typeface="+mn-lt"/>
              <a:cs typeface="Arial" panose="020B0604020202020204" pitchFamily="34" charset="0"/>
            </a:rPr>
            <a:t>The price list</a:t>
          </a:r>
          <a:r>
            <a:rPr lang="en-GB" sz="1050" b="1" baseline="0">
              <a:latin typeface="+mn-lt"/>
              <a:cs typeface="Arial" panose="020B0604020202020204" pitchFamily="34" charset="0"/>
            </a:rPr>
            <a:t> is </a:t>
          </a:r>
          <a:r>
            <a:rPr lang="en-GB" sz="1050" b="1">
              <a:latin typeface="+mn-lt"/>
              <a:cs typeface="Arial" panose="020B0604020202020204" pitchFamily="34" charset="0"/>
            </a:rPr>
            <a:t>valid from 1 January 2019</a:t>
          </a:r>
          <a:r>
            <a:rPr lang="en-GB" sz="1050" b="1" baseline="0">
              <a:latin typeface="+mn-lt"/>
              <a:cs typeface="Arial" panose="020B0604020202020204" pitchFamily="34" charset="0"/>
            </a:rPr>
            <a:t> </a:t>
          </a:r>
          <a:r>
            <a:rPr lang="en-GB" sz="1050" baseline="0">
              <a:latin typeface="+mn-lt"/>
              <a:cs typeface="Arial" panose="020B0604020202020204" pitchFamily="34" charset="0"/>
            </a:rPr>
            <a:t>All prices SEK excluding VAT. Prices are for hire per item and apply for the whole exhibition period unless otherwise stated. Elmia AB reserves the right to increase prices. Orders for material hire are dispatched in the order they are received and are subject to availability. The price list is updated continuously and the latest price list always takes precedence. Orders based on older price lists will be automatically transferred to the latest price list by Elmia. However, prices for confirmed orders shall continue to apply without change. Regarding paymant terms, we refer to the Elmia’s General Conditions.</a:t>
          </a:r>
        </a:p>
        <a:p>
          <a:pPr>
            <a:lnSpc>
              <a:spcPts val="1400"/>
            </a:lnSpc>
          </a:pPr>
          <a:endParaRPr lang="sv-SE" sz="1100" baseline="0"/>
        </a:p>
        <a:p>
          <a:pPr>
            <a:lnSpc>
              <a:spcPts val="1400"/>
            </a:lnSpc>
          </a:pPr>
          <a:endParaRPr lang="sv-SE" sz="1050"/>
        </a:p>
      </xdr:txBody>
    </xdr:sp>
    <xdr:clientData/>
  </xdr:twoCellAnchor>
  <xdr:twoCellAnchor editAs="oneCell">
    <xdr:from>
      <xdr:col>1</xdr:col>
      <xdr:colOff>10583</xdr:colOff>
      <xdr:row>0</xdr:row>
      <xdr:rowOff>158749</xdr:rowOff>
    </xdr:from>
    <xdr:to>
      <xdr:col>2</xdr:col>
      <xdr:colOff>845609</xdr:colOff>
      <xdr:row>2</xdr:row>
      <xdr:rowOff>131617</xdr:rowOff>
    </xdr:to>
    <xdr:pic>
      <xdr:nvPicPr>
        <xdr:cNvPr id="5" name="Bildobjekt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179916" y="158749"/>
          <a:ext cx="1628776" cy="4597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14266</xdr:colOff>
      <xdr:row>8</xdr:row>
      <xdr:rowOff>102193</xdr:rowOff>
    </xdr:from>
    <xdr:to>
      <xdr:col>17</xdr:col>
      <xdr:colOff>8282</xdr:colOff>
      <xdr:row>10</xdr:row>
      <xdr:rowOff>152400</xdr:rowOff>
    </xdr:to>
    <xdr:sp macro="" textlink="">
      <xdr:nvSpPr>
        <xdr:cNvPr id="6" name="textruta 5">
          <a:extLst>
            <a:ext uri="{FF2B5EF4-FFF2-40B4-BE49-F238E27FC236}">
              <a16:creationId xmlns:a16="http://schemas.microsoft.com/office/drawing/2014/main" id="{00000000-0008-0000-0400-000006000000}"/>
            </a:ext>
          </a:extLst>
        </xdr:cNvPr>
        <xdr:cNvSpPr txBox="1"/>
      </xdr:nvSpPr>
      <xdr:spPr>
        <a:xfrm>
          <a:off x="271441" y="1654768"/>
          <a:ext cx="5328016" cy="4693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Specify positions for power supplies, lighting, wires, walls</a:t>
          </a:r>
          <a:r>
            <a:rPr lang="en-GB" sz="1100" baseline="0"/>
            <a:t> etc. here.</a:t>
          </a:r>
        </a:p>
        <a:p>
          <a:r>
            <a:rPr lang="en-GB" sz="1100" baseline="0"/>
            <a:t>Also specify nearby stand number for orientation. </a:t>
          </a:r>
        </a:p>
        <a:p>
          <a:endParaRPr lang="sv-SE" sz="1100"/>
        </a:p>
      </xdr:txBody>
    </xdr:sp>
    <xdr:clientData/>
  </xdr:twoCellAnchor>
  <xdr:twoCellAnchor>
    <xdr:from>
      <xdr:col>9</xdr:col>
      <xdr:colOff>228600</xdr:colOff>
      <xdr:row>11</xdr:row>
      <xdr:rowOff>85725</xdr:rowOff>
    </xdr:from>
    <xdr:to>
      <xdr:col>19</xdr:col>
      <xdr:colOff>704849</xdr:colOff>
      <xdr:row>14</xdr:row>
      <xdr:rowOff>123825</xdr:rowOff>
    </xdr:to>
    <xdr:grpSp>
      <xdr:nvGrpSpPr>
        <xdr:cNvPr id="36358" name="Grupp 9">
          <a:extLst>
            <a:ext uri="{FF2B5EF4-FFF2-40B4-BE49-F238E27FC236}">
              <a16:creationId xmlns:a16="http://schemas.microsoft.com/office/drawing/2014/main" id="{00000000-0008-0000-0400-0000068E0000}"/>
            </a:ext>
          </a:extLst>
        </xdr:cNvPr>
        <xdr:cNvGrpSpPr>
          <a:grpSpLocks/>
        </xdr:cNvGrpSpPr>
      </xdr:nvGrpSpPr>
      <xdr:grpSpPr bwMode="auto">
        <a:xfrm>
          <a:off x="3181350" y="2181225"/>
          <a:ext cx="3790949" cy="609600"/>
          <a:chOff x="2981434" y="1680449"/>
          <a:chExt cx="2526559" cy="654755"/>
        </a:xfrm>
      </xdr:grpSpPr>
      <xdr:sp macro="" textlink="">
        <xdr:nvSpPr>
          <xdr:cNvPr id="9" name="textruta 8">
            <a:extLst>
              <a:ext uri="{FF2B5EF4-FFF2-40B4-BE49-F238E27FC236}">
                <a16:creationId xmlns:a16="http://schemas.microsoft.com/office/drawing/2014/main" id="{00000000-0008-0000-0400-000009000000}"/>
              </a:ext>
            </a:extLst>
          </xdr:cNvPr>
          <xdr:cNvSpPr txBox="1"/>
        </xdr:nvSpPr>
        <xdr:spPr>
          <a:xfrm>
            <a:off x="2981434" y="1680449"/>
            <a:ext cx="2526559" cy="6547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tIns="36000" bIns="0" rtlCol="0" anchor="t"/>
          <a:lstStyle/>
          <a:p>
            <a:r>
              <a:rPr lang="en-GB" sz="1100" b="1"/>
              <a:t>PDF users</a:t>
            </a:r>
          </a:p>
          <a:p>
            <a:r>
              <a:rPr lang="en-GB" sz="1100"/>
              <a:t>Hand-drawn sketches can be appended to your order.</a:t>
            </a:r>
            <a:r>
              <a:rPr lang="en-GB" sz="1100" baseline="0"/>
              <a:t> Please scan your sketch.</a:t>
            </a:r>
          </a:p>
          <a:p>
            <a:endParaRPr lang="sv-SE" sz="1100"/>
          </a:p>
        </xdr:txBody>
      </xdr:sp>
      <xdr:pic>
        <xdr:nvPicPr>
          <xdr:cNvPr id="36471" name="Bildobjekt 3" descr="PDF.jpg">
            <a:extLst>
              <a:ext uri="{FF2B5EF4-FFF2-40B4-BE49-F238E27FC236}">
                <a16:creationId xmlns:a16="http://schemas.microsoft.com/office/drawing/2014/main" id="{00000000-0008-0000-0400-0000778E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03650" y="1745973"/>
            <a:ext cx="369833"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9525</xdr:colOff>
      <xdr:row>11</xdr:row>
      <xdr:rowOff>38100</xdr:rowOff>
    </xdr:from>
    <xdr:to>
      <xdr:col>9</xdr:col>
      <xdr:colOff>123825</xdr:colOff>
      <xdr:row>14</xdr:row>
      <xdr:rowOff>76200</xdr:rowOff>
    </xdr:to>
    <xdr:grpSp>
      <xdr:nvGrpSpPr>
        <xdr:cNvPr id="36359" name="Grupp 10">
          <a:extLst>
            <a:ext uri="{FF2B5EF4-FFF2-40B4-BE49-F238E27FC236}">
              <a16:creationId xmlns:a16="http://schemas.microsoft.com/office/drawing/2014/main" id="{00000000-0008-0000-0400-0000078E0000}"/>
            </a:ext>
          </a:extLst>
        </xdr:cNvPr>
        <xdr:cNvGrpSpPr>
          <a:grpSpLocks/>
        </xdr:cNvGrpSpPr>
      </xdr:nvGrpSpPr>
      <xdr:grpSpPr bwMode="auto">
        <a:xfrm>
          <a:off x="257175" y="2133600"/>
          <a:ext cx="2819400" cy="609600"/>
          <a:chOff x="163354" y="1680449"/>
          <a:chExt cx="2520212" cy="613833"/>
        </a:xfrm>
      </xdr:grpSpPr>
      <xdr:sp macro="" textlink="">
        <xdr:nvSpPr>
          <xdr:cNvPr id="8" name="textruta 7">
            <a:extLst>
              <a:ext uri="{FF2B5EF4-FFF2-40B4-BE49-F238E27FC236}">
                <a16:creationId xmlns:a16="http://schemas.microsoft.com/office/drawing/2014/main" id="{00000000-0008-0000-0400-000008000000}"/>
              </a:ext>
            </a:extLst>
          </xdr:cNvPr>
          <xdr:cNvSpPr txBox="1"/>
        </xdr:nvSpPr>
        <xdr:spPr>
          <a:xfrm>
            <a:off x="163354" y="1680449"/>
            <a:ext cx="2520212" cy="613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tIns="36000" bIns="0" rtlCol="0" anchor="t"/>
          <a:lstStyle/>
          <a:p>
            <a:pPr marL="0" indent="0"/>
            <a:r>
              <a:rPr lang="en-GB" sz="1100" b="1">
                <a:solidFill>
                  <a:schemeClr val="dk1"/>
                </a:solidFill>
                <a:latin typeface="+mn-lt"/>
                <a:ea typeface="+mn-ea"/>
                <a:cs typeface="+mn-cs"/>
              </a:rPr>
              <a:t>Excel users</a:t>
            </a:r>
          </a:p>
          <a:p>
            <a:pPr marL="0" indent="0"/>
            <a:r>
              <a:rPr lang="en-GB" sz="1100">
                <a:solidFill>
                  <a:schemeClr val="dk1"/>
                </a:solidFill>
                <a:latin typeface="+mn-lt"/>
                <a:ea typeface="+mn-ea"/>
                <a:cs typeface="+mn-cs"/>
              </a:rPr>
              <a:t>Use the symbols on the</a:t>
            </a:r>
            <a:r>
              <a:rPr lang="en-GB" sz="1100" baseline="0">
                <a:solidFill>
                  <a:schemeClr val="dk1"/>
                </a:solidFill>
                <a:latin typeface="+mn-lt"/>
                <a:ea typeface="+mn-ea"/>
                <a:cs typeface="+mn-cs"/>
              </a:rPr>
              <a:t> right </a:t>
            </a:r>
            <a:r>
              <a:rPr lang="en-GB" sz="1100">
                <a:solidFill>
                  <a:schemeClr val="dk1"/>
                </a:solidFill>
                <a:latin typeface="+mn-lt"/>
                <a:ea typeface="+mn-ea"/>
                <a:cs typeface="+mn-cs"/>
              </a:rPr>
              <a:t>and </a:t>
            </a:r>
          </a:p>
          <a:p>
            <a:pPr marL="0" indent="0"/>
            <a:r>
              <a:rPr lang="en-GB" sz="1100">
                <a:solidFill>
                  <a:schemeClr val="dk1"/>
                </a:solidFill>
                <a:latin typeface="+mn-lt"/>
                <a:ea typeface="+mn-ea"/>
                <a:cs typeface="+mn-cs"/>
              </a:rPr>
              <a:t>put them in the correct position.</a:t>
            </a:r>
          </a:p>
          <a:p>
            <a:pPr marL="0" indent="0"/>
            <a:endParaRPr lang="sv-SE" sz="1100" b="1">
              <a:solidFill>
                <a:schemeClr val="dk1"/>
              </a:solidFill>
              <a:latin typeface="+mn-lt"/>
              <a:ea typeface="+mn-ea"/>
              <a:cs typeface="+mn-cs"/>
            </a:endParaRPr>
          </a:p>
        </xdr:txBody>
      </xdr:sp>
      <xdr:pic>
        <xdr:nvPicPr>
          <xdr:cNvPr id="36469" name="Bildobjekt 4" descr="excel.png">
            <a:extLst>
              <a:ext uri="{FF2B5EF4-FFF2-40B4-BE49-F238E27FC236}">
                <a16:creationId xmlns:a16="http://schemas.microsoft.com/office/drawing/2014/main" id="{00000000-0008-0000-0400-0000758E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95661" y="1718637"/>
            <a:ext cx="369203"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76200</xdr:colOff>
      <xdr:row>15</xdr:row>
      <xdr:rowOff>161925</xdr:rowOff>
    </xdr:from>
    <xdr:to>
      <xdr:col>18</xdr:col>
      <xdr:colOff>314325</xdr:colOff>
      <xdr:row>16</xdr:row>
      <xdr:rowOff>180975</xdr:rowOff>
    </xdr:to>
    <xdr:pic>
      <xdr:nvPicPr>
        <xdr:cNvPr id="36360" name="Picture 1" descr="C:\Users\irygert\AppData\Local\Microsoft\Windows\Temporary Internet Files\Content.IE5\O1CNF0JA\MC900371068[1].wmf">
          <a:extLst>
            <a:ext uri="{FF2B5EF4-FFF2-40B4-BE49-F238E27FC236}">
              <a16:creationId xmlns:a16="http://schemas.microsoft.com/office/drawing/2014/main" id="{00000000-0008-0000-0400-0000088E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62625" y="2590800"/>
          <a:ext cx="2381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28</xdr:row>
      <xdr:rowOff>28575</xdr:rowOff>
    </xdr:from>
    <xdr:to>
      <xdr:col>18</xdr:col>
      <xdr:colOff>323850</xdr:colOff>
      <xdr:row>28</xdr:row>
      <xdr:rowOff>314325</xdr:rowOff>
    </xdr:to>
    <xdr:pic>
      <xdr:nvPicPr>
        <xdr:cNvPr id="36364" name="Bildobjekt 15" descr="Vajer.png">
          <a:extLst>
            <a:ext uri="{FF2B5EF4-FFF2-40B4-BE49-F238E27FC236}">
              <a16:creationId xmlns:a16="http://schemas.microsoft.com/office/drawing/2014/main" id="{00000000-0008-0000-0400-00000C8E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671512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33</xdr:row>
      <xdr:rowOff>38100</xdr:rowOff>
    </xdr:from>
    <xdr:to>
      <xdr:col>18</xdr:col>
      <xdr:colOff>333375</xdr:colOff>
      <xdr:row>33</xdr:row>
      <xdr:rowOff>323850</xdr:rowOff>
    </xdr:to>
    <xdr:pic>
      <xdr:nvPicPr>
        <xdr:cNvPr id="36365" name="Bildobjekt 20" descr="Vattenuttag.png">
          <a:extLst>
            <a:ext uri="{FF2B5EF4-FFF2-40B4-BE49-F238E27FC236}">
              <a16:creationId xmlns:a16="http://schemas.microsoft.com/office/drawing/2014/main" id="{00000000-0008-0000-0400-00000D8E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8486775"/>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9525</xdr:colOff>
      <xdr:row>32</xdr:row>
      <xdr:rowOff>57150</xdr:rowOff>
    </xdr:from>
    <xdr:to>
      <xdr:col>19</xdr:col>
      <xdr:colOff>1</xdr:colOff>
      <xdr:row>32</xdr:row>
      <xdr:rowOff>304800</xdr:rowOff>
    </xdr:to>
    <xdr:pic>
      <xdr:nvPicPr>
        <xdr:cNvPr id="36366" name="Bildobjekt 21" descr="Avlopps_Vattenuttag.png">
          <a:extLst>
            <a:ext uri="{FF2B5EF4-FFF2-40B4-BE49-F238E27FC236}">
              <a16:creationId xmlns:a16="http://schemas.microsoft.com/office/drawing/2014/main" id="{00000000-0008-0000-0400-00000E8E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695950" y="8153400"/>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36367" name="Bildobjekt 22" descr="Kanna.png">
          <a:extLst>
            <a:ext uri="{FF2B5EF4-FFF2-40B4-BE49-F238E27FC236}">
              <a16:creationId xmlns:a16="http://schemas.microsoft.com/office/drawing/2014/main" id="{00000000-0008-0000-0400-00000F8E0000}"/>
            </a:ext>
          </a:extLst>
        </xdr:cNvPr>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6196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30</xdr:row>
      <xdr:rowOff>47625</xdr:rowOff>
    </xdr:from>
    <xdr:to>
      <xdr:col>18</xdr:col>
      <xdr:colOff>314325</xdr:colOff>
      <xdr:row>30</xdr:row>
      <xdr:rowOff>333375</xdr:rowOff>
    </xdr:to>
    <xdr:pic>
      <xdr:nvPicPr>
        <xdr:cNvPr id="36368" name="Bildobjekt 23" descr="Teleanslutning.png">
          <a:extLst>
            <a:ext uri="{FF2B5EF4-FFF2-40B4-BE49-F238E27FC236}">
              <a16:creationId xmlns:a16="http://schemas.microsoft.com/office/drawing/2014/main" id="{00000000-0008-0000-0400-0000108E0000}"/>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74390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323850</xdr:colOff>
      <xdr:row>23</xdr:row>
      <xdr:rowOff>333375</xdr:rowOff>
    </xdr:to>
    <xdr:pic>
      <xdr:nvPicPr>
        <xdr:cNvPr id="36369" name="Bildobjekt 24" descr="Spotlight lång arm.png">
          <a:extLst>
            <a:ext uri="{FF2B5EF4-FFF2-40B4-BE49-F238E27FC236}">
              <a16:creationId xmlns:a16="http://schemas.microsoft.com/office/drawing/2014/main" id="{00000000-0008-0000-0400-0000118E0000}"/>
            </a:ext>
          </a:extLst>
        </xdr:cNvPr>
        <xdr:cNvPicPr>
          <a:picLocks noChangeAspect="1"/>
        </xdr:cNvPicPr>
      </xdr:nvPicPr>
      <xdr:blipFill>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9720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323850</xdr:colOff>
      <xdr:row>21</xdr:row>
      <xdr:rowOff>314325</xdr:rowOff>
    </xdr:to>
    <xdr:pic>
      <xdr:nvPicPr>
        <xdr:cNvPr id="36370" name="Bildobjekt 25" descr="Floodlight.png">
          <a:extLst>
            <a:ext uri="{FF2B5EF4-FFF2-40B4-BE49-F238E27FC236}">
              <a16:creationId xmlns:a16="http://schemas.microsoft.com/office/drawing/2014/main" id="{00000000-0008-0000-0400-0000128E0000}"/>
            </a:ext>
          </a:extLst>
        </xdr:cNvPr>
        <xdr:cNvPicPr>
          <a:picLocks noChangeAspect="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2481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76200</xdr:colOff>
      <xdr:row>36</xdr:row>
      <xdr:rowOff>47625</xdr:rowOff>
    </xdr:from>
    <xdr:to>
      <xdr:col>18</xdr:col>
      <xdr:colOff>276225</xdr:colOff>
      <xdr:row>36</xdr:row>
      <xdr:rowOff>333375</xdr:rowOff>
    </xdr:to>
    <xdr:pic>
      <xdr:nvPicPr>
        <xdr:cNvPr id="36371" name="Bildobjekt 26" descr="Kylskåp.png">
          <a:extLst>
            <a:ext uri="{FF2B5EF4-FFF2-40B4-BE49-F238E27FC236}">
              <a16:creationId xmlns:a16="http://schemas.microsoft.com/office/drawing/2014/main" id="{00000000-0008-0000-0400-0000138E0000}"/>
            </a:ext>
          </a:extLst>
        </xdr:cNvPr>
        <xdr:cNvPicPr>
          <a:picLocks noChangeAspect="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62625" y="9553575"/>
          <a:ext cx="2000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38</xdr:row>
      <xdr:rowOff>57150</xdr:rowOff>
    </xdr:from>
    <xdr:to>
      <xdr:col>18</xdr:col>
      <xdr:colOff>342900</xdr:colOff>
      <xdr:row>38</xdr:row>
      <xdr:rowOff>304800</xdr:rowOff>
    </xdr:to>
    <xdr:pic>
      <xdr:nvPicPr>
        <xdr:cNvPr id="36372" name="Bildobjekt 27" descr="Plasmaskärm.png">
          <a:extLst>
            <a:ext uri="{FF2B5EF4-FFF2-40B4-BE49-F238E27FC236}">
              <a16:creationId xmlns:a16="http://schemas.microsoft.com/office/drawing/2014/main" id="{00000000-0008-0000-0400-0000148E0000}"/>
            </a:ext>
          </a:extLst>
        </xdr:cNvPr>
        <xdr:cNvPicPr>
          <a:picLocks noChangeAspect="1"/>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10267950"/>
          <a:ext cx="3048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323850</xdr:colOff>
      <xdr:row>24</xdr:row>
      <xdr:rowOff>333375</xdr:rowOff>
    </xdr:to>
    <xdr:pic>
      <xdr:nvPicPr>
        <xdr:cNvPr id="36373" name="Bildobjekt 28" descr="Spotlight kort arm.png">
          <a:extLst>
            <a:ext uri="{FF2B5EF4-FFF2-40B4-BE49-F238E27FC236}">
              <a16:creationId xmlns:a16="http://schemas.microsoft.com/office/drawing/2014/main" id="{00000000-0008-0000-0400-0000158E0000}"/>
            </a:ext>
          </a:extLst>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53244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57150</xdr:colOff>
      <xdr:row>31</xdr:row>
      <xdr:rowOff>47625</xdr:rowOff>
    </xdr:from>
    <xdr:to>
      <xdr:col>18</xdr:col>
      <xdr:colOff>276225</xdr:colOff>
      <xdr:row>31</xdr:row>
      <xdr:rowOff>295275</xdr:rowOff>
    </xdr:to>
    <xdr:pic>
      <xdr:nvPicPr>
        <xdr:cNvPr id="36374" name="Bildobjekt 29" descr="Flaggstång.png">
          <a:extLst>
            <a:ext uri="{FF2B5EF4-FFF2-40B4-BE49-F238E27FC236}">
              <a16:creationId xmlns:a16="http://schemas.microsoft.com/office/drawing/2014/main" id="{00000000-0008-0000-0400-0000168E00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43575" y="7791450"/>
          <a:ext cx="2190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29</xdr:row>
      <xdr:rowOff>38100</xdr:rowOff>
    </xdr:from>
    <xdr:to>
      <xdr:col>18</xdr:col>
      <xdr:colOff>323850</xdr:colOff>
      <xdr:row>29</xdr:row>
      <xdr:rowOff>323850</xdr:rowOff>
    </xdr:to>
    <xdr:pic>
      <xdr:nvPicPr>
        <xdr:cNvPr id="36375" name="Bildobjekt 30" descr="Internet trådbunden.png">
          <a:extLst>
            <a:ext uri="{FF2B5EF4-FFF2-40B4-BE49-F238E27FC236}">
              <a16:creationId xmlns:a16="http://schemas.microsoft.com/office/drawing/2014/main" id="{00000000-0008-0000-0400-0000178E0000}"/>
            </a:ext>
          </a:extLst>
        </xdr:cNvPr>
        <xdr:cNvPicPr>
          <a:picLocks noChangeAspect="1"/>
        </xdr:cNvPicPr>
      </xdr:nvPicPr>
      <xdr:blipFill>
        <a:blip xmlns:r="http://schemas.openxmlformats.org/officeDocument/2006/relationships" r:embed="rId1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70770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76200</xdr:colOff>
      <xdr:row>37</xdr:row>
      <xdr:rowOff>38100</xdr:rowOff>
    </xdr:from>
    <xdr:to>
      <xdr:col>18</xdr:col>
      <xdr:colOff>285750</xdr:colOff>
      <xdr:row>37</xdr:row>
      <xdr:rowOff>323850</xdr:rowOff>
    </xdr:to>
    <xdr:pic>
      <xdr:nvPicPr>
        <xdr:cNvPr id="36376" name="Bildobjekt 31" descr="Tross.png">
          <a:extLst>
            <a:ext uri="{FF2B5EF4-FFF2-40B4-BE49-F238E27FC236}">
              <a16:creationId xmlns:a16="http://schemas.microsoft.com/office/drawing/2014/main" id="{00000000-0008-0000-0400-0000188E0000}"/>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62625" y="9896475"/>
          <a:ext cx="2095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35</xdr:row>
      <xdr:rowOff>28575</xdr:rowOff>
    </xdr:from>
    <xdr:to>
      <xdr:col>18</xdr:col>
      <xdr:colOff>314325</xdr:colOff>
      <xdr:row>35</xdr:row>
      <xdr:rowOff>314325</xdr:rowOff>
    </xdr:to>
    <xdr:pic>
      <xdr:nvPicPr>
        <xdr:cNvPr id="36377" name="Bildobjekt 32" descr="Tryckluftsuttag.png">
          <a:extLst>
            <a:ext uri="{FF2B5EF4-FFF2-40B4-BE49-F238E27FC236}">
              <a16:creationId xmlns:a16="http://schemas.microsoft.com/office/drawing/2014/main" id="{00000000-0008-0000-0400-0000198E0000}"/>
            </a:ext>
          </a:extLst>
        </xdr:cNvPr>
        <xdr:cNvPicPr>
          <a:picLocks noChangeAspect="1"/>
        </xdr:cNvPicPr>
      </xdr:nvPicPr>
      <xdr:blipFill>
        <a:blip xmlns:r="http://schemas.openxmlformats.org/officeDocument/2006/relationships" r:embed="rId1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91821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9525</xdr:colOff>
      <xdr:row>34</xdr:row>
      <xdr:rowOff>57150</xdr:rowOff>
    </xdr:from>
    <xdr:to>
      <xdr:col>19</xdr:col>
      <xdr:colOff>19051</xdr:colOff>
      <xdr:row>34</xdr:row>
      <xdr:rowOff>304800</xdr:rowOff>
    </xdr:to>
    <xdr:pic>
      <xdr:nvPicPr>
        <xdr:cNvPr id="36378" name="Bildobjekt 33" descr="Vask och Diskbänk.png">
          <a:extLst>
            <a:ext uri="{FF2B5EF4-FFF2-40B4-BE49-F238E27FC236}">
              <a16:creationId xmlns:a16="http://schemas.microsoft.com/office/drawing/2014/main" id="{00000000-0008-0000-0400-00001A8E0000}"/>
            </a:ext>
          </a:extLst>
        </xdr:cNvPr>
        <xdr:cNvPicPr>
          <a:picLocks noChangeAspect="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695950" y="8858250"/>
          <a:ext cx="3619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323850</xdr:colOff>
      <xdr:row>27</xdr:row>
      <xdr:rowOff>323850</xdr:rowOff>
    </xdr:to>
    <xdr:pic>
      <xdr:nvPicPr>
        <xdr:cNvPr id="36379" name="Bildobjekt 35" descr="Vajer.png">
          <a:extLst>
            <a:ext uri="{FF2B5EF4-FFF2-40B4-BE49-F238E27FC236}">
              <a16:creationId xmlns:a16="http://schemas.microsoft.com/office/drawing/2014/main" id="{00000000-0008-0000-0400-00001B8E0000}"/>
            </a:ext>
          </a:extLst>
        </xdr:cNvPr>
        <xdr:cNvPicPr>
          <a:picLocks noChangeAspect="1"/>
        </xdr:cNvPicPr>
      </xdr:nvPicPr>
      <xdr:blipFill>
        <a:blip xmlns:r="http://schemas.openxmlformats.org/officeDocument/2006/relationships" r:embed="rId1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637222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17</xdr:row>
      <xdr:rowOff>47625</xdr:rowOff>
    </xdr:from>
    <xdr:to>
      <xdr:col>18</xdr:col>
      <xdr:colOff>314325</xdr:colOff>
      <xdr:row>17</xdr:row>
      <xdr:rowOff>333375</xdr:rowOff>
    </xdr:to>
    <xdr:pic>
      <xdr:nvPicPr>
        <xdr:cNvPr id="36380" name="Bildobjekt 36" descr="Eluttag 10A.png">
          <a:extLst>
            <a:ext uri="{FF2B5EF4-FFF2-40B4-BE49-F238E27FC236}">
              <a16:creationId xmlns:a16="http://schemas.microsoft.com/office/drawing/2014/main" id="{00000000-0008-0000-0400-00001C8E0000}"/>
            </a:ext>
          </a:extLst>
        </xdr:cNvPr>
        <xdr:cNvPicPr>
          <a:picLocks noChangeAspect="1"/>
        </xdr:cNvPicPr>
      </xdr:nvPicPr>
      <xdr:blipFill>
        <a:blip xmlns:r="http://schemas.openxmlformats.org/officeDocument/2006/relationships" r:embed="rId2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28575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18</xdr:row>
      <xdr:rowOff>38100</xdr:rowOff>
    </xdr:from>
    <xdr:to>
      <xdr:col>18</xdr:col>
      <xdr:colOff>304800</xdr:colOff>
      <xdr:row>18</xdr:row>
      <xdr:rowOff>323850</xdr:rowOff>
    </xdr:to>
    <xdr:pic>
      <xdr:nvPicPr>
        <xdr:cNvPr id="36381" name="Bildobjekt 37" descr="Kraftuttag 16A.png">
          <a:extLst>
            <a:ext uri="{FF2B5EF4-FFF2-40B4-BE49-F238E27FC236}">
              <a16:creationId xmlns:a16="http://schemas.microsoft.com/office/drawing/2014/main" id="{00000000-0008-0000-0400-00001D8E0000}"/>
            </a:ext>
          </a:extLst>
        </xdr:cNvPr>
        <xdr:cNvPicPr>
          <a:picLocks noChangeAspect="1"/>
        </xdr:cNvPicPr>
      </xdr:nvPicPr>
      <xdr:blipFill>
        <a:blip xmlns:r="http://schemas.openxmlformats.org/officeDocument/2006/relationships" r:embed="rId2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05475" y="32004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19</xdr:row>
      <xdr:rowOff>38100</xdr:rowOff>
    </xdr:from>
    <xdr:to>
      <xdr:col>18</xdr:col>
      <xdr:colOff>314325</xdr:colOff>
      <xdr:row>19</xdr:row>
      <xdr:rowOff>323850</xdr:rowOff>
    </xdr:to>
    <xdr:pic>
      <xdr:nvPicPr>
        <xdr:cNvPr id="36382" name="Bildobjekt 38" descr="Kraftuttag 25A.png">
          <a:extLst>
            <a:ext uri="{FF2B5EF4-FFF2-40B4-BE49-F238E27FC236}">
              <a16:creationId xmlns:a16="http://schemas.microsoft.com/office/drawing/2014/main" id="{00000000-0008-0000-0400-00001E8E0000}"/>
            </a:ext>
          </a:extLst>
        </xdr:cNvPr>
        <xdr:cNvPicPr>
          <a:picLocks noChangeAspect="1"/>
        </xdr:cNvPicPr>
      </xdr:nvPicPr>
      <xdr:blipFill>
        <a:blip xmlns:r="http://schemas.openxmlformats.org/officeDocument/2006/relationships" r:embed="rId22" cstate="print">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5715000" y="35528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20</xdr:row>
      <xdr:rowOff>38100</xdr:rowOff>
    </xdr:from>
    <xdr:to>
      <xdr:col>18</xdr:col>
      <xdr:colOff>304800</xdr:colOff>
      <xdr:row>20</xdr:row>
      <xdr:rowOff>323850</xdr:rowOff>
    </xdr:to>
    <xdr:pic>
      <xdr:nvPicPr>
        <xdr:cNvPr id="36383" name="Bildobjekt 39" descr="Kraftuttag 32A.png">
          <a:extLst>
            <a:ext uri="{FF2B5EF4-FFF2-40B4-BE49-F238E27FC236}">
              <a16:creationId xmlns:a16="http://schemas.microsoft.com/office/drawing/2014/main" id="{00000000-0008-0000-0400-00001F8E0000}"/>
            </a:ext>
          </a:extLst>
        </xdr:cNvPr>
        <xdr:cNvPicPr>
          <a:picLocks noChangeAspect="1"/>
        </xdr:cNvPicPr>
      </xdr:nvPicPr>
      <xdr:blipFill>
        <a:blip xmlns:r="http://schemas.openxmlformats.org/officeDocument/2006/relationships" r:embed="rId2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05475" y="3905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25</xdr:row>
      <xdr:rowOff>38100</xdr:rowOff>
    </xdr:from>
    <xdr:to>
      <xdr:col>19</xdr:col>
      <xdr:colOff>1</xdr:colOff>
      <xdr:row>26</xdr:row>
      <xdr:rowOff>28575</xdr:rowOff>
    </xdr:to>
    <xdr:pic>
      <xdr:nvPicPr>
        <xdr:cNvPr id="36384" name="Bildobjekt 40" descr="Väggmodul.png">
          <a:extLst>
            <a:ext uri="{FF2B5EF4-FFF2-40B4-BE49-F238E27FC236}">
              <a16:creationId xmlns:a16="http://schemas.microsoft.com/office/drawing/2014/main" id="{00000000-0008-0000-0400-0000208E0000}"/>
            </a:ext>
          </a:extLst>
        </xdr:cNvPr>
        <xdr:cNvPicPr>
          <a:picLocks noChangeAspect="1"/>
        </xdr:cNvPicPr>
      </xdr:nvPicPr>
      <xdr:blipFill>
        <a:blip xmlns:r="http://schemas.openxmlformats.org/officeDocument/2006/relationships" r:embed="rId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686425" y="5667375"/>
          <a:ext cx="3524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17</xdr:row>
      <xdr:rowOff>57150</xdr:rowOff>
    </xdr:from>
    <xdr:to>
      <xdr:col>18</xdr:col>
      <xdr:colOff>323850</xdr:colOff>
      <xdr:row>17</xdr:row>
      <xdr:rowOff>342900</xdr:rowOff>
    </xdr:to>
    <xdr:pic>
      <xdr:nvPicPr>
        <xdr:cNvPr id="36385" name="Bildobjekt 41" descr="Eluttag 10A.png">
          <a:extLst>
            <a:ext uri="{FF2B5EF4-FFF2-40B4-BE49-F238E27FC236}">
              <a16:creationId xmlns:a16="http://schemas.microsoft.com/office/drawing/2014/main" id="{00000000-0008-0000-0400-0000218E0000}"/>
            </a:ext>
          </a:extLst>
        </xdr:cNvPr>
        <xdr:cNvPicPr>
          <a:picLocks noChangeAspect="1"/>
        </xdr:cNvPicPr>
      </xdr:nvPicPr>
      <xdr:blipFill>
        <a:blip xmlns:r="http://schemas.openxmlformats.org/officeDocument/2006/relationships" r:embed="rId2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28670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17</xdr:row>
      <xdr:rowOff>47625</xdr:rowOff>
    </xdr:from>
    <xdr:to>
      <xdr:col>18</xdr:col>
      <xdr:colOff>314325</xdr:colOff>
      <xdr:row>17</xdr:row>
      <xdr:rowOff>342900</xdr:rowOff>
    </xdr:to>
    <xdr:pic>
      <xdr:nvPicPr>
        <xdr:cNvPr id="36386" name="Bildobjekt 42" descr="Eluttag 10A.png">
          <a:extLst>
            <a:ext uri="{FF2B5EF4-FFF2-40B4-BE49-F238E27FC236}">
              <a16:creationId xmlns:a16="http://schemas.microsoft.com/office/drawing/2014/main" id="{00000000-0008-0000-0400-0000228E0000}"/>
            </a:ext>
          </a:extLst>
        </xdr:cNvPr>
        <xdr:cNvPicPr>
          <a:picLocks noChangeAspect="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2857500"/>
          <a:ext cx="285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17</xdr:row>
      <xdr:rowOff>57150</xdr:rowOff>
    </xdr:from>
    <xdr:to>
      <xdr:col>18</xdr:col>
      <xdr:colOff>323850</xdr:colOff>
      <xdr:row>17</xdr:row>
      <xdr:rowOff>342900</xdr:rowOff>
    </xdr:to>
    <xdr:pic>
      <xdr:nvPicPr>
        <xdr:cNvPr id="36387" name="Bildobjekt 43" descr="Eluttag 10A.png">
          <a:extLst>
            <a:ext uri="{FF2B5EF4-FFF2-40B4-BE49-F238E27FC236}">
              <a16:creationId xmlns:a16="http://schemas.microsoft.com/office/drawing/2014/main" id="{00000000-0008-0000-0400-0000238E0000}"/>
            </a:ext>
          </a:extLst>
        </xdr:cNvPr>
        <xdr:cNvPicPr>
          <a:picLocks noChangeAspect="1"/>
        </xdr:cNvPicPr>
      </xdr:nvPicPr>
      <xdr:blipFill>
        <a:blip xmlns:r="http://schemas.openxmlformats.org/officeDocument/2006/relationships" r:embed="rId2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53125" y="32956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18</xdr:row>
      <xdr:rowOff>38100</xdr:rowOff>
    </xdr:from>
    <xdr:to>
      <xdr:col>18</xdr:col>
      <xdr:colOff>314325</xdr:colOff>
      <xdr:row>18</xdr:row>
      <xdr:rowOff>323850</xdr:rowOff>
    </xdr:to>
    <xdr:pic>
      <xdr:nvPicPr>
        <xdr:cNvPr id="36388" name="Bildobjekt 45" descr="Kraftuttag 16A.png">
          <a:extLst>
            <a:ext uri="{FF2B5EF4-FFF2-40B4-BE49-F238E27FC236}">
              <a16:creationId xmlns:a16="http://schemas.microsoft.com/office/drawing/2014/main" id="{00000000-0008-0000-0400-0000248E0000}"/>
            </a:ext>
          </a:extLst>
        </xdr:cNvPr>
        <xdr:cNvPicPr>
          <a:picLocks noChangeAspect="1"/>
        </xdr:cNvPicPr>
      </xdr:nvPicPr>
      <xdr:blipFill>
        <a:blip xmlns:r="http://schemas.openxmlformats.org/officeDocument/2006/relationships" r:embed="rId2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32004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18</xdr:row>
      <xdr:rowOff>38100</xdr:rowOff>
    </xdr:from>
    <xdr:to>
      <xdr:col>18</xdr:col>
      <xdr:colOff>314325</xdr:colOff>
      <xdr:row>18</xdr:row>
      <xdr:rowOff>333375</xdr:rowOff>
    </xdr:to>
    <xdr:pic>
      <xdr:nvPicPr>
        <xdr:cNvPr id="36389" name="Bildobjekt 46" descr="Kraftuttag 16A.png">
          <a:extLst>
            <a:ext uri="{FF2B5EF4-FFF2-40B4-BE49-F238E27FC236}">
              <a16:creationId xmlns:a16="http://schemas.microsoft.com/office/drawing/2014/main" id="{00000000-0008-0000-0400-0000258E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05475" y="32004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19</xdr:row>
      <xdr:rowOff>38100</xdr:rowOff>
    </xdr:from>
    <xdr:to>
      <xdr:col>18</xdr:col>
      <xdr:colOff>314325</xdr:colOff>
      <xdr:row>19</xdr:row>
      <xdr:rowOff>323850</xdr:rowOff>
    </xdr:to>
    <xdr:pic>
      <xdr:nvPicPr>
        <xdr:cNvPr id="36391" name="Bildobjekt 48" descr="Kraftuttag 25A.png">
          <a:extLst>
            <a:ext uri="{FF2B5EF4-FFF2-40B4-BE49-F238E27FC236}">
              <a16:creationId xmlns:a16="http://schemas.microsoft.com/office/drawing/2014/main" id="{00000000-0008-0000-0400-0000278E0000}"/>
            </a:ext>
          </a:extLst>
        </xdr:cNvPr>
        <xdr:cNvPicPr>
          <a:picLocks noChangeAspect="1"/>
        </xdr:cNvPicPr>
      </xdr:nvPicPr>
      <xdr:blipFill>
        <a:blip xmlns:r="http://schemas.openxmlformats.org/officeDocument/2006/relationships" r:embed="rId22" cstate="print">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5943600" y="39814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20</xdr:row>
      <xdr:rowOff>38100</xdr:rowOff>
    </xdr:from>
    <xdr:to>
      <xdr:col>18</xdr:col>
      <xdr:colOff>304800</xdr:colOff>
      <xdr:row>20</xdr:row>
      <xdr:rowOff>333375</xdr:rowOff>
    </xdr:to>
    <xdr:pic>
      <xdr:nvPicPr>
        <xdr:cNvPr id="36392" name="Bildobjekt 50" descr="Kraftuttag 32A.png">
          <a:extLst>
            <a:ext uri="{FF2B5EF4-FFF2-40B4-BE49-F238E27FC236}">
              <a16:creationId xmlns:a16="http://schemas.microsoft.com/office/drawing/2014/main" id="{00000000-0008-0000-0400-0000288E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05475" y="3905250"/>
          <a:ext cx="285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20</xdr:row>
      <xdr:rowOff>38100</xdr:rowOff>
    </xdr:from>
    <xdr:to>
      <xdr:col>18</xdr:col>
      <xdr:colOff>304800</xdr:colOff>
      <xdr:row>20</xdr:row>
      <xdr:rowOff>323850</xdr:rowOff>
    </xdr:to>
    <xdr:pic>
      <xdr:nvPicPr>
        <xdr:cNvPr id="36393" name="Bildobjekt 51" descr="Kraftuttag 32A.png">
          <a:extLst>
            <a:ext uri="{FF2B5EF4-FFF2-40B4-BE49-F238E27FC236}">
              <a16:creationId xmlns:a16="http://schemas.microsoft.com/office/drawing/2014/main" id="{00000000-0008-0000-0400-0000298E0000}"/>
            </a:ext>
          </a:extLst>
        </xdr:cNvPr>
        <xdr:cNvPicPr>
          <a:picLocks noChangeAspect="1"/>
        </xdr:cNvPicPr>
      </xdr:nvPicPr>
      <xdr:blipFill>
        <a:blip xmlns:r="http://schemas.openxmlformats.org/officeDocument/2006/relationships" r:embed="rId2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05475" y="3905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333375</xdr:colOff>
      <xdr:row>21</xdr:row>
      <xdr:rowOff>314325</xdr:rowOff>
    </xdr:to>
    <xdr:pic>
      <xdr:nvPicPr>
        <xdr:cNvPr id="36394" name="Bildobjekt 52" descr="Floodlight.png">
          <a:extLst>
            <a:ext uri="{FF2B5EF4-FFF2-40B4-BE49-F238E27FC236}">
              <a16:creationId xmlns:a16="http://schemas.microsoft.com/office/drawing/2014/main" id="{00000000-0008-0000-0400-00002A8E0000}"/>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2481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323850</xdr:colOff>
      <xdr:row>21</xdr:row>
      <xdr:rowOff>314325</xdr:rowOff>
    </xdr:to>
    <xdr:pic>
      <xdr:nvPicPr>
        <xdr:cNvPr id="36395" name="Bildobjekt 53" descr="Floodlight.png">
          <a:extLst>
            <a:ext uri="{FF2B5EF4-FFF2-40B4-BE49-F238E27FC236}">
              <a16:creationId xmlns:a16="http://schemas.microsoft.com/office/drawing/2014/main" id="{00000000-0008-0000-0400-00002B8E0000}"/>
            </a:ext>
          </a:extLst>
        </xdr:cNvPr>
        <xdr:cNvPicPr>
          <a:picLocks noChangeAspect="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2481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323850</xdr:colOff>
      <xdr:row>21</xdr:row>
      <xdr:rowOff>314325</xdr:rowOff>
    </xdr:to>
    <xdr:pic>
      <xdr:nvPicPr>
        <xdr:cNvPr id="36396" name="Bildobjekt 54" descr="Floodlight.png">
          <a:extLst>
            <a:ext uri="{FF2B5EF4-FFF2-40B4-BE49-F238E27FC236}">
              <a16:creationId xmlns:a16="http://schemas.microsoft.com/office/drawing/2014/main" id="{00000000-0008-0000-0400-00002C8E0000}"/>
            </a:ext>
          </a:extLst>
        </xdr:cNvPr>
        <xdr:cNvPicPr>
          <a:picLocks noChangeAspect="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2481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333375</xdr:colOff>
      <xdr:row>21</xdr:row>
      <xdr:rowOff>314325</xdr:rowOff>
    </xdr:to>
    <xdr:pic>
      <xdr:nvPicPr>
        <xdr:cNvPr id="36397" name="Bildobjekt 55" descr="Floodlight.png">
          <a:extLst>
            <a:ext uri="{FF2B5EF4-FFF2-40B4-BE49-F238E27FC236}">
              <a16:creationId xmlns:a16="http://schemas.microsoft.com/office/drawing/2014/main" id="{00000000-0008-0000-0400-00002D8E0000}"/>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2481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333375</xdr:colOff>
      <xdr:row>21</xdr:row>
      <xdr:rowOff>314325</xdr:rowOff>
    </xdr:to>
    <xdr:pic>
      <xdr:nvPicPr>
        <xdr:cNvPr id="36398" name="Bildobjekt 56" descr="Floodlight.png">
          <a:extLst>
            <a:ext uri="{FF2B5EF4-FFF2-40B4-BE49-F238E27FC236}">
              <a16:creationId xmlns:a16="http://schemas.microsoft.com/office/drawing/2014/main" id="{00000000-0008-0000-0400-00002E8E0000}"/>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2481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333375</xdr:colOff>
      <xdr:row>22</xdr:row>
      <xdr:rowOff>333375</xdr:rowOff>
    </xdr:to>
    <xdr:pic>
      <xdr:nvPicPr>
        <xdr:cNvPr id="36400" name="Bildobjekt 59" descr="Kanna.png">
          <a:extLst>
            <a:ext uri="{FF2B5EF4-FFF2-40B4-BE49-F238E27FC236}">
              <a16:creationId xmlns:a16="http://schemas.microsoft.com/office/drawing/2014/main" id="{00000000-0008-0000-0400-0000308E0000}"/>
            </a:ext>
          </a:extLst>
        </xdr:cNvPr>
        <xdr:cNvPicPr>
          <a:picLocks noChangeAspect="1"/>
        </xdr:cNvPicPr>
      </xdr:nvPicPr>
      <xdr:blipFill>
        <a:blip xmlns:r="http://schemas.openxmlformats.org/officeDocument/2006/relationships" r:embed="rId2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61962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36401" name="Bildobjekt 60" descr="Kanna.png">
          <a:extLst>
            <a:ext uri="{FF2B5EF4-FFF2-40B4-BE49-F238E27FC236}">
              <a16:creationId xmlns:a16="http://schemas.microsoft.com/office/drawing/2014/main" id="{00000000-0008-0000-0400-0000318E0000}"/>
            </a:ext>
          </a:extLst>
        </xdr:cNvPr>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6196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36402" name="Bildobjekt 61" descr="Kanna.png">
          <a:extLst>
            <a:ext uri="{FF2B5EF4-FFF2-40B4-BE49-F238E27FC236}">
              <a16:creationId xmlns:a16="http://schemas.microsoft.com/office/drawing/2014/main" id="{00000000-0008-0000-0400-0000328E0000}"/>
            </a:ext>
          </a:extLst>
        </xdr:cNvPr>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6196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36403" name="Bildobjekt 62" descr="Kanna.png">
          <a:extLst>
            <a:ext uri="{FF2B5EF4-FFF2-40B4-BE49-F238E27FC236}">
              <a16:creationId xmlns:a16="http://schemas.microsoft.com/office/drawing/2014/main" id="{00000000-0008-0000-0400-0000338E0000}"/>
            </a:ext>
          </a:extLst>
        </xdr:cNvPr>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6196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333375</xdr:colOff>
      <xdr:row>22</xdr:row>
      <xdr:rowOff>333375</xdr:rowOff>
    </xdr:to>
    <xdr:pic>
      <xdr:nvPicPr>
        <xdr:cNvPr id="36404" name="Bildobjekt 63" descr="Kanna.png">
          <a:extLst>
            <a:ext uri="{FF2B5EF4-FFF2-40B4-BE49-F238E27FC236}">
              <a16:creationId xmlns:a16="http://schemas.microsoft.com/office/drawing/2014/main" id="{00000000-0008-0000-0400-0000348E0000}"/>
            </a:ext>
          </a:extLst>
        </xdr:cNvPr>
        <xdr:cNvPicPr>
          <a:picLocks noChangeAspect="1"/>
        </xdr:cNvPicPr>
      </xdr:nvPicPr>
      <xdr:blipFill>
        <a:blip xmlns:r="http://schemas.openxmlformats.org/officeDocument/2006/relationships" r:embed="rId2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61962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333375</xdr:colOff>
      <xdr:row>22</xdr:row>
      <xdr:rowOff>333375</xdr:rowOff>
    </xdr:to>
    <xdr:pic>
      <xdr:nvPicPr>
        <xdr:cNvPr id="36405" name="Bildobjekt 64" descr="Kanna.png">
          <a:extLst>
            <a:ext uri="{FF2B5EF4-FFF2-40B4-BE49-F238E27FC236}">
              <a16:creationId xmlns:a16="http://schemas.microsoft.com/office/drawing/2014/main" id="{00000000-0008-0000-0400-0000358E0000}"/>
            </a:ext>
          </a:extLst>
        </xdr:cNvPr>
        <xdr:cNvPicPr>
          <a:picLocks noChangeAspect="1"/>
        </xdr:cNvPicPr>
      </xdr:nvPicPr>
      <xdr:blipFill>
        <a:blip xmlns:r="http://schemas.openxmlformats.org/officeDocument/2006/relationships" r:embed="rId2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61962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36406" name="Bildobjekt 65" descr="Kanna.png">
          <a:extLst>
            <a:ext uri="{FF2B5EF4-FFF2-40B4-BE49-F238E27FC236}">
              <a16:creationId xmlns:a16="http://schemas.microsoft.com/office/drawing/2014/main" id="{00000000-0008-0000-0400-0000368E0000}"/>
            </a:ext>
          </a:extLst>
        </xdr:cNvPr>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6196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36409" name="Bildobjekt 69" descr="Spotlight lång arm.png">
          <a:extLst>
            <a:ext uri="{FF2B5EF4-FFF2-40B4-BE49-F238E27FC236}">
              <a16:creationId xmlns:a16="http://schemas.microsoft.com/office/drawing/2014/main" id="{00000000-0008-0000-0400-0000398E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9720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323850</xdr:colOff>
      <xdr:row>23</xdr:row>
      <xdr:rowOff>333375</xdr:rowOff>
    </xdr:to>
    <xdr:pic>
      <xdr:nvPicPr>
        <xdr:cNvPr id="36410" name="Bildobjekt 70" descr="Spotlight lång arm.png">
          <a:extLst>
            <a:ext uri="{FF2B5EF4-FFF2-40B4-BE49-F238E27FC236}">
              <a16:creationId xmlns:a16="http://schemas.microsoft.com/office/drawing/2014/main" id="{00000000-0008-0000-0400-00003A8E0000}"/>
            </a:ext>
          </a:extLst>
        </xdr:cNvPr>
        <xdr:cNvPicPr>
          <a:picLocks noChangeAspect="1"/>
        </xdr:cNvPicPr>
      </xdr:nvPicPr>
      <xdr:blipFill>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9720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323850</xdr:colOff>
      <xdr:row>23</xdr:row>
      <xdr:rowOff>333375</xdr:rowOff>
    </xdr:to>
    <xdr:pic>
      <xdr:nvPicPr>
        <xdr:cNvPr id="36411" name="Bildobjekt 71" descr="Spotlight lång arm.png">
          <a:extLst>
            <a:ext uri="{FF2B5EF4-FFF2-40B4-BE49-F238E27FC236}">
              <a16:creationId xmlns:a16="http://schemas.microsoft.com/office/drawing/2014/main" id="{00000000-0008-0000-0400-00003B8E0000}"/>
            </a:ext>
          </a:extLst>
        </xdr:cNvPr>
        <xdr:cNvPicPr>
          <a:picLocks noChangeAspect="1"/>
        </xdr:cNvPicPr>
      </xdr:nvPicPr>
      <xdr:blipFill>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9720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36412" name="Bildobjekt 72" descr="Spotlight lång arm.png">
          <a:extLst>
            <a:ext uri="{FF2B5EF4-FFF2-40B4-BE49-F238E27FC236}">
              <a16:creationId xmlns:a16="http://schemas.microsoft.com/office/drawing/2014/main" id="{00000000-0008-0000-0400-00003C8E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9720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36413" name="Bildobjekt 73" descr="Spotlight lång arm.png">
          <a:extLst>
            <a:ext uri="{FF2B5EF4-FFF2-40B4-BE49-F238E27FC236}">
              <a16:creationId xmlns:a16="http://schemas.microsoft.com/office/drawing/2014/main" id="{00000000-0008-0000-0400-00003D8E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9720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36414" name="Bildobjekt 74" descr="Spotlight lång arm.png">
          <a:extLst>
            <a:ext uri="{FF2B5EF4-FFF2-40B4-BE49-F238E27FC236}">
              <a16:creationId xmlns:a16="http://schemas.microsoft.com/office/drawing/2014/main" id="{00000000-0008-0000-0400-00003E8E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9720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323850</xdr:colOff>
      <xdr:row>23</xdr:row>
      <xdr:rowOff>333375</xdr:rowOff>
    </xdr:to>
    <xdr:pic>
      <xdr:nvPicPr>
        <xdr:cNvPr id="36415" name="Bildobjekt 75" descr="Spotlight lång arm.png">
          <a:extLst>
            <a:ext uri="{FF2B5EF4-FFF2-40B4-BE49-F238E27FC236}">
              <a16:creationId xmlns:a16="http://schemas.microsoft.com/office/drawing/2014/main" id="{00000000-0008-0000-0400-00003F8E0000}"/>
            </a:ext>
          </a:extLst>
        </xdr:cNvPr>
        <xdr:cNvPicPr>
          <a:picLocks noChangeAspect="1"/>
        </xdr:cNvPicPr>
      </xdr:nvPicPr>
      <xdr:blipFill>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9720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323850</xdr:colOff>
      <xdr:row>23</xdr:row>
      <xdr:rowOff>333375</xdr:rowOff>
    </xdr:to>
    <xdr:pic>
      <xdr:nvPicPr>
        <xdr:cNvPr id="36416" name="Bildobjekt 76" descr="Spotlight lång arm.png">
          <a:extLst>
            <a:ext uri="{FF2B5EF4-FFF2-40B4-BE49-F238E27FC236}">
              <a16:creationId xmlns:a16="http://schemas.microsoft.com/office/drawing/2014/main" id="{00000000-0008-0000-0400-0000408E0000}"/>
            </a:ext>
          </a:extLst>
        </xdr:cNvPr>
        <xdr:cNvPicPr>
          <a:picLocks noChangeAspect="1"/>
        </xdr:cNvPicPr>
      </xdr:nvPicPr>
      <xdr:blipFill>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9720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36417" name="Bildobjekt 77" descr="Spotlight lång arm.png">
          <a:extLst>
            <a:ext uri="{FF2B5EF4-FFF2-40B4-BE49-F238E27FC236}">
              <a16:creationId xmlns:a16="http://schemas.microsoft.com/office/drawing/2014/main" id="{00000000-0008-0000-0400-0000418E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9720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36418" name="Bildobjekt 78" descr="Spotlight lång arm.png">
          <a:extLst>
            <a:ext uri="{FF2B5EF4-FFF2-40B4-BE49-F238E27FC236}">
              <a16:creationId xmlns:a16="http://schemas.microsoft.com/office/drawing/2014/main" id="{00000000-0008-0000-0400-0000428E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9720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36419" name="Bildobjekt 79" descr="Spotlight lång arm.png">
          <a:extLst>
            <a:ext uri="{FF2B5EF4-FFF2-40B4-BE49-F238E27FC236}">
              <a16:creationId xmlns:a16="http://schemas.microsoft.com/office/drawing/2014/main" id="{00000000-0008-0000-0400-0000438E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49720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314325</xdr:colOff>
      <xdr:row>24</xdr:row>
      <xdr:rowOff>333375</xdr:rowOff>
    </xdr:to>
    <xdr:pic>
      <xdr:nvPicPr>
        <xdr:cNvPr id="36420" name="Bildobjekt 80" descr="Spotlight kort arm.png">
          <a:extLst>
            <a:ext uri="{FF2B5EF4-FFF2-40B4-BE49-F238E27FC236}">
              <a16:creationId xmlns:a16="http://schemas.microsoft.com/office/drawing/2014/main" id="{00000000-0008-0000-0400-0000448E0000}"/>
            </a:ext>
          </a:extLst>
        </xdr:cNvPr>
        <xdr:cNvPicPr>
          <a:picLocks noChangeAspect="1"/>
        </xdr:cNvPicPr>
      </xdr:nvPicPr>
      <xdr:blipFill>
        <a:blip xmlns:r="http://schemas.openxmlformats.org/officeDocument/2006/relationships" r:embed="rId3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53244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323850</xdr:colOff>
      <xdr:row>24</xdr:row>
      <xdr:rowOff>333375</xdr:rowOff>
    </xdr:to>
    <xdr:pic>
      <xdr:nvPicPr>
        <xdr:cNvPr id="36421" name="Bildobjekt 81" descr="Spotlight kort arm.png">
          <a:extLst>
            <a:ext uri="{FF2B5EF4-FFF2-40B4-BE49-F238E27FC236}">
              <a16:creationId xmlns:a16="http://schemas.microsoft.com/office/drawing/2014/main" id="{00000000-0008-0000-0400-0000458E0000}"/>
            </a:ext>
          </a:extLst>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53244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323850</xdr:colOff>
      <xdr:row>24</xdr:row>
      <xdr:rowOff>342900</xdr:rowOff>
    </xdr:to>
    <xdr:pic>
      <xdr:nvPicPr>
        <xdr:cNvPr id="36422" name="Bildobjekt 82" descr="Spotlight kort arm.png">
          <a:extLst>
            <a:ext uri="{FF2B5EF4-FFF2-40B4-BE49-F238E27FC236}">
              <a16:creationId xmlns:a16="http://schemas.microsoft.com/office/drawing/2014/main" id="{00000000-0008-0000-0400-0000468E0000}"/>
            </a:ext>
          </a:extLst>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53244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24</xdr:row>
      <xdr:rowOff>47625</xdr:rowOff>
    </xdr:from>
    <xdr:to>
      <xdr:col>18</xdr:col>
      <xdr:colOff>314325</xdr:colOff>
      <xdr:row>24</xdr:row>
      <xdr:rowOff>333375</xdr:rowOff>
    </xdr:to>
    <xdr:pic>
      <xdr:nvPicPr>
        <xdr:cNvPr id="36423" name="Bildobjekt 83" descr="Spotlight kort arm.png">
          <a:extLst>
            <a:ext uri="{FF2B5EF4-FFF2-40B4-BE49-F238E27FC236}">
              <a16:creationId xmlns:a16="http://schemas.microsoft.com/office/drawing/2014/main" id="{00000000-0008-0000-0400-0000478E0000}"/>
            </a:ext>
          </a:extLst>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05475" y="53244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314325</xdr:colOff>
      <xdr:row>24</xdr:row>
      <xdr:rowOff>333375</xdr:rowOff>
    </xdr:to>
    <xdr:pic>
      <xdr:nvPicPr>
        <xdr:cNvPr id="36424" name="Bildobjekt 84" descr="Spotlight kort arm.png">
          <a:extLst>
            <a:ext uri="{FF2B5EF4-FFF2-40B4-BE49-F238E27FC236}">
              <a16:creationId xmlns:a16="http://schemas.microsoft.com/office/drawing/2014/main" id="{00000000-0008-0000-0400-0000488E0000}"/>
            </a:ext>
          </a:extLst>
        </xdr:cNvPr>
        <xdr:cNvPicPr>
          <a:picLocks noChangeAspect="1"/>
        </xdr:cNvPicPr>
      </xdr:nvPicPr>
      <xdr:blipFill>
        <a:blip xmlns:r="http://schemas.openxmlformats.org/officeDocument/2006/relationships" r:embed="rId3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53244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314325</xdr:colOff>
      <xdr:row>24</xdr:row>
      <xdr:rowOff>333375</xdr:rowOff>
    </xdr:to>
    <xdr:pic>
      <xdr:nvPicPr>
        <xdr:cNvPr id="36425" name="Bildobjekt 85" descr="Spotlight kort arm.png">
          <a:extLst>
            <a:ext uri="{FF2B5EF4-FFF2-40B4-BE49-F238E27FC236}">
              <a16:creationId xmlns:a16="http://schemas.microsoft.com/office/drawing/2014/main" id="{00000000-0008-0000-0400-0000498E0000}"/>
            </a:ext>
          </a:extLst>
        </xdr:cNvPr>
        <xdr:cNvPicPr>
          <a:picLocks noChangeAspect="1"/>
        </xdr:cNvPicPr>
      </xdr:nvPicPr>
      <xdr:blipFill>
        <a:blip xmlns:r="http://schemas.openxmlformats.org/officeDocument/2006/relationships" r:embed="rId3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53244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24</xdr:row>
      <xdr:rowOff>47625</xdr:rowOff>
    </xdr:from>
    <xdr:to>
      <xdr:col>18</xdr:col>
      <xdr:colOff>314325</xdr:colOff>
      <xdr:row>24</xdr:row>
      <xdr:rowOff>333375</xdr:rowOff>
    </xdr:to>
    <xdr:pic>
      <xdr:nvPicPr>
        <xdr:cNvPr id="36426" name="Bildobjekt 86" descr="Spotlight kort arm.png">
          <a:extLst>
            <a:ext uri="{FF2B5EF4-FFF2-40B4-BE49-F238E27FC236}">
              <a16:creationId xmlns:a16="http://schemas.microsoft.com/office/drawing/2014/main" id="{00000000-0008-0000-0400-00004A8E0000}"/>
            </a:ext>
          </a:extLst>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05475" y="53244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24</xdr:row>
      <xdr:rowOff>47625</xdr:rowOff>
    </xdr:from>
    <xdr:to>
      <xdr:col>18</xdr:col>
      <xdr:colOff>314325</xdr:colOff>
      <xdr:row>24</xdr:row>
      <xdr:rowOff>342900</xdr:rowOff>
    </xdr:to>
    <xdr:pic>
      <xdr:nvPicPr>
        <xdr:cNvPr id="36427" name="Bildobjekt 87" descr="Spotlight kort arm.png">
          <a:extLst>
            <a:ext uri="{FF2B5EF4-FFF2-40B4-BE49-F238E27FC236}">
              <a16:creationId xmlns:a16="http://schemas.microsoft.com/office/drawing/2014/main" id="{00000000-0008-0000-0400-00004B8E0000}"/>
            </a:ext>
          </a:extLst>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05475" y="532447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24</xdr:row>
      <xdr:rowOff>47625</xdr:rowOff>
    </xdr:from>
    <xdr:to>
      <xdr:col>18</xdr:col>
      <xdr:colOff>314325</xdr:colOff>
      <xdr:row>24</xdr:row>
      <xdr:rowOff>333375</xdr:rowOff>
    </xdr:to>
    <xdr:pic>
      <xdr:nvPicPr>
        <xdr:cNvPr id="36428" name="Bildobjekt 88" descr="Spotlight kort arm.png">
          <a:extLst>
            <a:ext uri="{FF2B5EF4-FFF2-40B4-BE49-F238E27FC236}">
              <a16:creationId xmlns:a16="http://schemas.microsoft.com/office/drawing/2014/main" id="{00000000-0008-0000-0400-00004C8E0000}"/>
            </a:ext>
          </a:extLst>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05475" y="53244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314325</xdr:colOff>
      <xdr:row>24</xdr:row>
      <xdr:rowOff>333375</xdr:rowOff>
    </xdr:to>
    <xdr:pic>
      <xdr:nvPicPr>
        <xdr:cNvPr id="36429" name="Bildobjekt 89" descr="Spotlight kort arm.png">
          <a:extLst>
            <a:ext uri="{FF2B5EF4-FFF2-40B4-BE49-F238E27FC236}">
              <a16:creationId xmlns:a16="http://schemas.microsoft.com/office/drawing/2014/main" id="{00000000-0008-0000-0400-00004D8E0000}"/>
            </a:ext>
          </a:extLst>
        </xdr:cNvPr>
        <xdr:cNvPicPr>
          <a:picLocks noChangeAspect="1"/>
        </xdr:cNvPicPr>
      </xdr:nvPicPr>
      <xdr:blipFill>
        <a:blip xmlns:r="http://schemas.openxmlformats.org/officeDocument/2006/relationships" r:embed="rId3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53244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314325</xdr:colOff>
      <xdr:row>24</xdr:row>
      <xdr:rowOff>333375</xdr:rowOff>
    </xdr:to>
    <xdr:pic>
      <xdr:nvPicPr>
        <xdr:cNvPr id="36430" name="Bildobjekt 90" descr="Spotlight kort arm.png">
          <a:extLst>
            <a:ext uri="{FF2B5EF4-FFF2-40B4-BE49-F238E27FC236}">
              <a16:creationId xmlns:a16="http://schemas.microsoft.com/office/drawing/2014/main" id="{00000000-0008-0000-0400-00004E8E0000}"/>
            </a:ext>
          </a:extLst>
        </xdr:cNvPr>
        <xdr:cNvPicPr>
          <a:picLocks noChangeAspect="1"/>
        </xdr:cNvPicPr>
      </xdr:nvPicPr>
      <xdr:blipFill>
        <a:blip xmlns:r="http://schemas.openxmlformats.org/officeDocument/2006/relationships" r:embed="rId3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53244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314325</xdr:colOff>
      <xdr:row>27</xdr:row>
      <xdr:rowOff>323850</xdr:rowOff>
    </xdr:to>
    <xdr:pic>
      <xdr:nvPicPr>
        <xdr:cNvPr id="36431" name="Bildobjekt 93" descr="Vajer.png">
          <a:extLst>
            <a:ext uri="{FF2B5EF4-FFF2-40B4-BE49-F238E27FC236}">
              <a16:creationId xmlns:a16="http://schemas.microsoft.com/office/drawing/2014/main" id="{00000000-0008-0000-0400-00004F8E0000}"/>
            </a:ext>
          </a:extLst>
        </xdr:cNvPr>
        <xdr:cNvPicPr>
          <a:picLocks noChangeAspect="1"/>
        </xdr:cNvPicPr>
      </xdr:nvPicPr>
      <xdr:blipFill>
        <a:blip xmlns:r="http://schemas.openxmlformats.org/officeDocument/2006/relationships" r:embed="rId3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63722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314325</xdr:colOff>
      <xdr:row>27</xdr:row>
      <xdr:rowOff>323850</xdr:rowOff>
    </xdr:to>
    <xdr:pic>
      <xdr:nvPicPr>
        <xdr:cNvPr id="36432" name="Bildobjekt 94" descr="Vajer.png">
          <a:extLst>
            <a:ext uri="{FF2B5EF4-FFF2-40B4-BE49-F238E27FC236}">
              <a16:creationId xmlns:a16="http://schemas.microsoft.com/office/drawing/2014/main" id="{00000000-0008-0000-0400-0000508E0000}"/>
            </a:ext>
          </a:extLst>
        </xdr:cNvPr>
        <xdr:cNvPicPr>
          <a:picLocks noChangeAspect="1"/>
        </xdr:cNvPicPr>
      </xdr:nvPicPr>
      <xdr:blipFill>
        <a:blip xmlns:r="http://schemas.openxmlformats.org/officeDocument/2006/relationships" r:embed="rId3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63722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323850</xdr:colOff>
      <xdr:row>27</xdr:row>
      <xdr:rowOff>323850</xdr:rowOff>
    </xdr:to>
    <xdr:pic>
      <xdr:nvPicPr>
        <xdr:cNvPr id="36433" name="Bildobjekt 95" descr="Vajer.png">
          <a:extLst>
            <a:ext uri="{FF2B5EF4-FFF2-40B4-BE49-F238E27FC236}">
              <a16:creationId xmlns:a16="http://schemas.microsoft.com/office/drawing/2014/main" id="{00000000-0008-0000-0400-0000518E0000}"/>
            </a:ext>
          </a:extLst>
        </xdr:cNvPr>
        <xdr:cNvPicPr>
          <a:picLocks noChangeAspect="1"/>
        </xdr:cNvPicPr>
      </xdr:nvPicPr>
      <xdr:blipFill>
        <a:blip xmlns:r="http://schemas.openxmlformats.org/officeDocument/2006/relationships" r:embed="rId1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637222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27</xdr:row>
      <xdr:rowOff>38100</xdr:rowOff>
    </xdr:from>
    <xdr:to>
      <xdr:col>18</xdr:col>
      <xdr:colOff>314325</xdr:colOff>
      <xdr:row>27</xdr:row>
      <xdr:rowOff>333375</xdr:rowOff>
    </xdr:to>
    <xdr:pic>
      <xdr:nvPicPr>
        <xdr:cNvPr id="36434" name="Bildobjekt 96" descr="Vajer.png">
          <a:extLst>
            <a:ext uri="{FF2B5EF4-FFF2-40B4-BE49-F238E27FC236}">
              <a16:creationId xmlns:a16="http://schemas.microsoft.com/office/drawing/2014/main" id="{00000000-0008-0000-0400-0000528E0000}"/>
            </a:ext>
          </a:extLst>
        </xdr:cNvPr>
        <xdr:cNvPicPr>
          <a:picLocks noChangeAspect="1"/>
        </xdr:cNvPicPr>
      </xdr:nvPicPr>
      <xdr:blipFill>
        <a:blip xmlns:r="http://schemas.openxmlformats.org/officeDocument/2006/relationships" r:embed="rId1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05475" y="63722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314325</xdr:colOff>
      <xdr:row>27</xdr:row>
      <xdr:rowOff>323850</xdr:rowOff>
    </xdr:to>
    <xdr:pic>
      <xdr:nvPicPr>
        <xdr:cNvPr id="36435" name="Bildobjekt 97" descr="Vajer.png">
          <a:extLst>
            <a:ext uri="{FF2B5EF4-FFF2-40B4-BE49-F238E27FC236}">
              <a16:creationId xmlns:a16="http://schemas.microsoft.com/office/drawing/2014/main" id="{00000000-0008-0000-0400-0000538E0000}"/>
            </a:ext>
          </a:extLst>
        </xdr:cNvPr>
        <xdr:cNvPicPr>
          <a:picLocks noChangeAspect="1"/>
        </xdr:cNvPicPr>
      </xdr:nvPicPr>
      <xdr:blipFill>
        <a:blip xmlns:r="http://schemas.openxmlformats.org/officeDocument/2006/relationships" r:embed="rId3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63722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314325</xdr:colOff>
      <xdr:row>27</xdr:row>
      <xdr:rowOff>323850</xdr:rowOff>
    </xdr:to>
    <xdr:pic>
      <xdr:nvPicPr>
        <xdr:cNvPr id="36436" name="Bildobjekt 98" descr="Vajer.png">
          <a:extLst>
            <a:ext uri="{FF2B5EF4-FFF2-40B4-BE49-F238E27FC236}">
              <a16:creationId xmlns:a16="http://schemas.microsoft.com/office/drawing/2014/main" id="{00000000-0008-0000-0400-0000548E0000}"/>
            </a:ext>
          </a:extLst>
        </xdr:cNvPr>
        <xdr:cNvPicPr>
          <a:picLocks noChangeAspect="1"/>
        </xdr:cNvPicPr>
      </xdr:nvPicPr>
      <xdr:blipFill>
        <a:blip xmlns:r="http://schemas.openxmlformats.org/officeDocument/2006/relationships" r:embed="rId3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63722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314325</xdr:colOff>
      <xdr:row>27</xdr:row>
      <xdr:rowOff>323850</xdr:rowOff>
    </xdr:to>
    <xdr:pic>
      <xdr:nvPicPr>
        <xdr:cNvPr id="36437" name="Bildobjekt 99" descr="Vajer.png">
          <a:extLst>
            <a:ext uri="{FF2B5EF4-FFF2-40B4-BE49-F238E27FC236}">
              <a16:creationId xmlns:a16="http://schemas.microsoft.com/office/drawing/2014/main" id="{00000000-0008-0000-0400-0000558E0000}"/>
            </a:ext>
          </a:extLst>
        </xdr:cNvPr>
        <xdr:cNvPicPr>
          <a:picLocks noChangeAspect="1"/>
        </xdr:cNvPicPr>
      </xdr:nvPicPr>
      <xdr:blipFill>
        <a:blip xmlns:r="http://schemas.openxmlformats.org/officeDocument/2006/relationships" r:embed="rId3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43600" y="68008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28</xdr:row>
      <xdr:rowOff>28575</xdr:rowOff>
    </xdr:from>
    <xdr:to>
      <xdr:col>18</xdr:col>
      <xdr:colOff>323850</xdr:colOff>
      <xdr:row>28</xdr:row>
      <xdr:rowOff>314325</xdr:rowOff>
    </xdr:to>
    <xdr:pic>
      <xdr:nvPicPr>
        <xdr:cNvPr id="36438" name="Bildobjekt 100" descr="Vajer.png">
          <a:extLst>
            <a:ext uri="{FF2B5EF4-FFF2-40B4-BE49-F238E27FC236}">
              <a16:creationId xmlns:a16="http://schemas.microsoft.com/office/drawing/2014/main" id="{00000000-0008-0000-0400-0000568E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671512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28</xdr:row>
      <xdr:rowOff>28575</xdr:rowOff>
    </xdr:from>
    <xdr:to>
      <xdr:col>18</xdr:col>
      <xdr:colOff>323850</xdr:colOff>
      <xdr:row>28</xdr:row>
      <xdr:rowOff>314325</xdr:rowOff>
    </xdr:to>
    <xdr:pic>
      <xdr:nvPicPr>
        <xdr:cNvPr id="36439" name="Bildobjekt 101" descr="Vajer.png">
          <a:extLst>
            <a:ext uri="{FF2B5EF4-FFF2-40B4-BE49-F238E27FC236}">
              <a16:creationId xmlns:a16="http://schemas.microsoft.com/office/drawing/2014/main" id="{00000000-0008-0000-0400-0000578E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671512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28</xdr:row>
      <xdr:rowOff>28575</xdr:rowOff>
    </xdr:from>
    <xdr:to>
      <xdr:col>18</xdr:col>
      <xdr:colOff>323850</xdr:colOff>
      <xdr:row>28</xdr:row>
      <xdr:rowOff>314325</xdr:rowOff>
    </xdr:to>
    <xdr:pic>
      <xdr:nvPicPr>
        <xdr:cNvPr id="36440" name="Bildobjekt 102" descr="Vajer.png">
          <a:extLst>
            <a:ext uri="{FF2B5EF4-FFF2-40B4-BE49-F238E27FC236}">
              <a16:creationId xmlns:a16="http://schemas.microsoft.com/office/drawing/2014/main" id="{00000000-0008-0000-0400-0000588E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671512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28</xdr:row>
      <xdr:rowOff>28575</xdr:rowOff>
    </xdr:from>
    <xdr:to>
      <xdr:col>18</xdr:col>
      <xdr:colOff>323850</xdr:colOff>
      <xdr:row>28</xdr:row>
      <xdr:rowOff>314325</xdr:rowOff>
    </xdr:to>
    <xdr:pic>
      <xdr:nvPicPr>
        <xdr:cNvPr id="36441" name="Bildobjekt 103" descr="Vajer.png">
          <a:extLst>
            <a:ext uri="{FF2B5EF4-FFF2-40B4-BE49-F238E27FC236}">
              <a16:creationId xmlns:a16="http://schemas.microsoft.com/office/drawing/2014/main" id="{00000000-0008-0000-0400-0000598E0000}"/>
            </a:ext>
          </a:extLst>
        </xdr:cNvPr>
        <xdr:cNvPicPr>
          <a:picLocks noChangeAspect="1"/>
        </xdr:cNvPicPr>
      </xdr:nvPicPr>
      <xdr:blipFill>
        <a:blip xmlns:r="http://schemas.openxmlformats.org/officeDocument/2006/relationships" r:embed="rId3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67151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29</xdr:row>
      <xdr:rowOff>38100</xdr:rowOff>
    </xdr:from>
    <xdr:to>
      <xdr:col>18</xdr:col>
      <xdr:colOff>333375</xdr:colOff>
      <xdr:row>29</xdr:row>
      <xdr:rowOff>323850</xdr:rowOff>
    </xdr:to>
    <xdr:pic>
      <xdr:nvPicPr>
        <xdr:cNvPr id="36442" name="Bildobjekt 104" descr="Internet trådbunden.png">
          <a:extLst>
            <a:ext uri="{FF2B5EF4-FFF2-40B4-BE49-F238E27FC236}">
              <a16:creationId xmlns:a16="http://schemas.microsoft.com/office/drawing/2014/main" id="{00000000-0008-0000-0400-00005A8E0000}"/>
            </a:ext>
          </a:extLst>
        </xdr:cNvPr>
        <xdr:cNvPicPr>
          <a:picLocks noChangeAspect="1"/>
        </xdr:cNvPicPr>
      </xdr:nvPicPr>
      <xdr:blipFill>
        <a:blip xmlns:r="http://schemas.openxmlformats.org/officeDocument/2006/relationships" r:embed="rId3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70770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29</xdr:row>
      <xdr:rowOff>38100</xdr:rowOff>
    </xdr:from>
    <xdr:to>
      <xdr:col>18</xdr:col>
      <xdr:colOff>323850</xdr:colOff>
      <xdr:row>29</xdr:row>
      <xdr:rowOff>323850</xdr:rowOff>
    </xdr:to>
    <xdr:pic>
      <xdr:nvPicPr>
        <xdr:cNvPr id="36443" name="Bildobjekt 105" descr="Internet trådbunden.png">
          <a:extLst>
            <a:ext uri="{FF2B5EF4-FFF2-40B4-BE49-F238E27FC236}">
              <a16:creationId xmlns:a16="http://schemas.microsoft.com/office/drawing/2014/main" id="{00000000-0008-0000-0400-00005B8E0000}"/>
            </a:ext>
          </a:extLst>
        </xdr:cNvPr>
        <xdr:cNvPicPr>
          <a:picLocks noChangeAspect="1"/>
        </xdr:cNvPicPr>
      </xdr:nvPicPr>
      <xdr:blipFill>
        <a:blip xmlns:r="http://schemas.openxmlformats.org/officeDocument/2006/relationships" r:embed="rId1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53125" y="75057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30</xdr:row>
      <xdr:rowOff>47625</xdr:rowOff>
    </xdr:from>
    <xdr:to>
      <xdr:col>18</xdr:col>
      <xdr:colOff>323850</xdr:colOff>
      <xdr:row>30</xdr:row>
      <xdr:rowOff>333375</xdr:rowOff>
    </xdr:to>
    <xdr:pic>
      <xdr:nvPicPr>
        <xdr:cNvPr id="36444" name="Bildobjekt 106" descr="Teleanslutning.png">
          <a:extLst>
            <a:ext uri="{FF2B5EF4-FFF2-40B4-BE49-F238E27FC236}">
              <a16:creationId xmlns:a16="http://schemas.microsoft.com/office/drawing/2014/main" id="{00000000-0008-0000-0400-00005C8E0000}"/>
            </a:ext>
          </a:extLst>
        </xdr:cNvPr>
        <xdr:cNvPicPr>
          <a:picLocks noChangeAspect="1"/>
        </xdr:cNvPicPr>
      </xdr:nvPicPr>
      <xdr:blipFill>
        <a:blip xmlns:r="http://schemas.openxmlformats.org/officeDocument/2006/relationships" r:embed="rId3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743902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30</xdr:row>
      <xdr:rowOff>47625</xdr:rowOff>
    </xdr:from>
    <xdr:to>
      <xdr:col>18</xdr:col>
      <xdr:colOff>323850</xdr:colOff>
      <xdr:row>30</xdr:row>
      <xdr:rowOff>333375</xdr:rowOff>
    </xdr:to>
    <xdr:pic>
      <xdr:nvPicPr>
        <xdr:cNvPr id="36445" name="Bildobjekt 107" descr="Teleanslutning.png">
          <a:extLst>
            <a:ext uri="{FF2B5EF4-FFF2-40B4-BE49-F238E27FC236}">
              <a16:creationId xmlns:a16="http://schemas.microsoft.com/office/drawing/2014/main" id="{00000000-0008-0000-0400-00005D8E0000}"/>
            </a:ext>
          </a:extLst>
        </xdr:cNvPr>
        <xdr:cNvPicPr>
          <a:picLocks noChangeAspect="1"/>
        </xdr:cNvPicPr>
      </xdr:nvPicPr>
      <xdr:blipFill>
        <a:blip xmlns:r="http://schemas.openxmlformats.org/officeDocument/2006/relationships" r:embed="rId3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743902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57150</xdr:colOff>
      <xdr:row>31</xdr:row>
      <xdr:rowOff>47625</xdr:rowOff>
    </xdr:from>
    <xdr:to>
      <xdr:col>18</xdr:col>
      <xdr:colOff>276225</xdr:colOff>
      <xdr:row>31</xdr:row>
      <xdr:rowOff>295275</xdr:rowOff>
    </xdr:to>
    <xdr:pic>
      <xdr:nvPicPr>
        <xdr:cNvPr id="36446" name="Bildobjekt 108" descr="Flaggstång.png">
          <a:extLst>
            <a:ext uri="{FF2B5EF4-FFF2-40B4-BE49-F238E27FC236}">
              <a16:creationId xmlns:a16="http://schemas.microsoft.com/office/drawing/2014/main" id="{00000000-0008-0000-0400-00005E8E00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43575" y="7791450"/>
          <a:ext cx="2190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57150</xdr:colOff>
      <xdr:row>31</xdr:row>
      <xdr:rowOff>38100</xdr:rowOff>
    </xdr:from>
    <xdr:to>
      <xdr:col>18</xdr:col>
      <xdr:colOff>276225</xdr:colOff>
      <xdr:row>31</xdr:row>
      <xdr:rowOff>295275</xdr:rowOff>
    </xdr:to>
    <xdr:pic>
      <xdr:nvPicPr>
        <xdr:cNvPr id="36447" name="Bildobjekt 109" descr="Flaggstång.png">
          <a:extLst>
            <a:ext uri="{FF2B5EF4-FFF2-40B4-BE49-F238E27FC236}">
              <a16:creationId xmlns:a16="http://schemas.microsoft.com/office/drawing/2014/main" id="{00000000-0008-0000-0400-00005F8E00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43575" y="7781925"/>
          <a:ext cx="2190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57150</xdr:colOff>
      <xdr:row>31</xdr:row>
      <xdr:rowOff>38100</xdr:rowOff>
    </xdr:from>
    <xdr:to>
      <xdr:col>18</xdr:col>
      <xdr:colOff>276225</xdr:colOff>
      <xdr:row>31</xdr:row>
      <xdr:rowOff>295275</xdr:rowOff>
    </xdr:to>
    <xdr:pic>
      <xdr:nvPicPr>
        <xdr:cNvPr id="36448" name="Bildobjekt 110" descr="Flaggstång.png">
          <a:extLst>
            <a:ext uri="{FF2B5EF4-FFF2-40B4-BE49-F238E27FC236}">
              <a16:creationId xmlns:a16="http://schemas.microsoft.com/office/drawing/2014/main" id="{00000000-0008-0000-0400-0000608E00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43575" y="7781925"/>
          <a:ext cx="2190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32</xdr:row>
      <xdr:rowOff>57150</xdr:rowOff>
    </xdr:from>
    <xdr:to>
      <xdr:col>19</xdr:col>
      <xdr:colOff>9526</xdr:colOff>
      <xdr:row>32</xdr:row>
      <xdr:rowOff>304800</xdr:rowOff>
    </xdr:to>
    <xdr:pic>
      <xdr:nvPicPr>
        <xdr:cNvPr id="36449" name="Bildobjekt 111" descr="Avlopps_Vattenuttag.png">
          <a:extLst>
            <a:ext uri="{FF2B5EF4-FFF2-40B4-BE49-F238E27FC236}">
              <a16:creationId xmlns:a16="http://schemas.microsoft.com/office/drawing/2014/main" id="{00000000-0008-0000-0400-0000618E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705475" y="8153400"/>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33</xdr:row>
      <xdr:rowOff>38100</xdr:rowOff>
    </xdr:from>
    <xdr:to>
      <xdr:col>18</xdr:col>
      <xdr:colOff>333375</xdr:colOff>
      <xdr:row>33</xdr:row>
      <xdr:rowOff>323850</xdr:rowOff>
    </xdr:to>
    <xdr:pic>
      <xdr:nvPicPr>
        <xdr:cNvPr id="36450" name="Bildobjekt 112" descr="Vattenuttag.png">
          <a:extLst>
            <a:ext uri="{FF2B5EF4-FFF2-40B4-BE49-F238E27FC236}">
              <a16:creationId xmlns:a16="http://schemas.microsoft.com/office/drawing/2014/main" id="{00000000-0008-0000-0400-0000628E0000}"/>
            </a:ext>
          </a:extLst>
        </xdr:cNvPr>
        <xdr:cNvPicPr>
          <a:picLocks noChangeAspect="1"/>
        </xdr:cNvPicPr>
      </xdr:nvPicPr>
      <xdr:blipFill>
        <a:blip xmlns:r="http://schemas.openxmlformats.org/officeDocument/2006/relationships" r:embed="rId3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84867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32</xdr:row>
      <xdr:rowOff>57150</xdr:rowOff>
    </xdr:from>
    <xdr:to>
      <xdr:col>19</xdr:col>
      <xdr:colOff>19051</xdr:colOff>
      <xdr:row>32</xdr:row>
      <xdr:rowOff>304800</xdr:rowOff>
    </xdr:to>
    <xdr:pic>
      <xdr:nvPicPr>
        <xdr:cNvPr id="36451" name="Bildobjekt 113" descr="Avlopps_Vattenuttag.png">
          <a:extLst>
            <a:ext uri="{FF2B5EF4-FFF2-40B4-BE49-F238E27FC236}">
              <a16:creationId xmlns:a16="http://schemas.microsoft.com/office/drawing/2014/main" id="{00000000-0008-0000-0400-0000638E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05475" y="8153400"/>
          <a:ext cx="3524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9525</xdr:colOff>
      <xdr:row>34</xdr:row>
      <xdr:rowOff>57150</xdr:rowOff>
    </xdr:from>
    <xdr:to>
      <xdr:col>19</xdr:col>
      <xdr:colOff>19051</xdr:colOff>
      <xdr:row>34</xdr:row>
      <xdr:rowOff>304800</xdr:rowOff>
    </xdr:to>
    <xdr:pic>
      <xdr:nvPicPr>
        <xdr:cNvPr id="36452" name="Bildobjekt 114" descr="Vask och Diskbänk.png">
          <a:extLst>
            <a:ext uri="{FF2B5EF4-FFF2-40B4-BE49-F238E27FC236}">
              <a16:creationId xmlns:a16="http://schemas.microsoft.com/office/drawing/2014/main" id="{00000000-0008-0000-0400-0000648E0000}"/>
            </a:ext>
          </a:extLst>
        </xdr:cNvPr>
        <xdr:cNvPicPr>
          <a:picLocks noChangeAspect="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695950" y="8858250"/>
          <a:ext cx="3619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35</xdr:row>
      <xdr:rowOff>28575</xdr:rowOff>
    </xdr:from>
    <xdr:to>
      <xdr:col>18</xdr:col>
      <xdr:colOff>314325</xdr:colOff>
      <xdr:row>35</xdr:row>
      <xdr:rowOff>314325</xdr:rowOff>
    </xdr:to>
    <xdr:pic>
      <xdr:nvPicPr>
        <xdr:cNvPr id="36453" name="Bildobjekt 115" descr="Tryckluftsuttag.png">
          <a:extLst>
            <a:ext uri="{FF2B5EF4-FFF2-40B4-BE49-F238E27FC236}">
              <a16:creationId xmlns:a16="http://schemas.microsoft.com/office/drawing/2014/main" id="{00000000-0008-0000-0400-0000658E0000}"/>
            </a:ext>
          </a:extLst>
        </xdr:cNvPr>
        <xdr:cNvPicPr>
          <a:picLocks noChangeAspect="1"/>
        </xdr:cNvPicPr>
      </xdr:nvPicPr>
      <xdr:blipFill>
        <a:blip xmlns:r="http://schemas.openxmlformats.org/officeDocument/2006/relationships" r:embed="rId1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91821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35</xdr:row>
      <xdr:rowOff>38100</xdr:rowOff>
    </xdr:from>
    <xdr:to>
      <xdr:col>18</xdr:col>
      <xdr:colOff>314325</xdr:colOff>
      <xdr:row>35</xdr:row>
      <xdr:rowOff>323850</xdr:rowOff>
    </xdr:to>
    <xdr:pic>
      <xdr:nvPicPr>
        <xdr:cNvPr id="36454" name="Bildobjekt 116" descr="Tryckluftsuttag.png">
          <a:extLst>
            <a:ext uri="{FF2B5EF4-FFF2-40B4-BE49-F238E27FC236}">
              <a16:creationId xmlns:a16="http://schemas.microsoft.com/office/drawing/2014/main" id="{00000000-0008-0000-0400-0000668E0000}"/>
            </a:ext>
          </a:extLst>
        </xdr:cNvPr>
        <xdr:cNvPicPr>
          <a:picLocks noChangeAspect="1"/>
        </xdr:cNvPicPr>
      </xdr:nvPicPr>
      <xdr:blipFill>
        <a:blip xmlns:r="http://schemas.openxmlformats.org/officeDocument/2006/relationships" r:embed="rId1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91916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95250</xdr:colOff>
      <xdr:row>36</xdr:row>
      <xdr:rowOff>9525</xdr:rowOff>
    </xdr:from>
    <xdr:to>
      <xdr:col>18</xdr:col>
      <xdr:colOff>295275</xdr:colOff>
      <xdr:row>36</xdr:row>
      <xdr:rowOff>295275</xdr:rowOff>
    </xdr:to>
    <xdr:pic>
      <xdr:nvPicPr>
        <xdr:cNvPr id="36455" name="Bildobjekt 117" descr="Kylskåp.png">
          <a:extLst>
            <a:ext uri="{FF2B5EF4-FFF2-40B4-BE49-F238E27FC236}">
              <a16:creationId xmlns:a16="http://schemas.microsoft.com/office/drawing/2014/main" id="{00000000-0008-0000-0400-0000678E0000}"/>
            </a:ext>
          </a:extLst>
        </xdr:cNvPr>
        <xdr:cNvPicPr>
          <a:picLocks noChangeAspect="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81675" y="9515475"/>
          <a:ext cx="2000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76200</xdr:colOff>
      <xdr:row>37</xdr:row>
      <xdr:rowOff>38100</xdr:rowOff>
    </xdr:from>
    <xdr:to>
      <xdr:col>18</xdr:col>
      <xdr:colOff>285750</xdr:colOff>
      <xdr:row>37</xdr:row>
      <xdr:rowOff>323850</xdr:rowOff>
    </xdr:to>
    <xdr:pic>
      <xdr:nvPicPr>
        <xdr:cNvPr id="36456" name="Bildobjekt 118" descr="Tross.png">
          <a:extLst>
            <a:ext uri="{FF2B5EF4-FFF2-40B4-BE49-F238E27FC236}">
              <a16:creationId xmlns:a16="http://schemas.microsoft.com/office/drawing/2014/main" id="{00000000-0008-0000-0400-0000688E0000}"/>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62625" y="9896475"/>
          <a:ext cx="2095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76200</xdr:colOff>
      <xdr:row>37</xdr:row>
      <xdr:rowOff>38100</xdr:rowOff>
    </xdr:from>
    <xdr:to>
      <xdr:col>18</xdr:col>
      <xdr:colOff>285750</xdr:colOff>
      <xdr:row>37</xdr:row>
      <xdr:rowOff>323850</xdr:rowOff>
    </xdr:to>
    <xdr:pic>
      <xdr:nvPicPr>
        <xdr:cNvPr id="36457" name="Bildobjekt 119" descr="Tross.png">
          <a:extLst>
            <a:ext uri="{FF2B5EF4-FFF2-40B4-BE49-F238E27FC236}">
              <a16:creationId xmlns:a16="http://schemas.microsoft.com/office/drawing/2014/main" id="{00000000-0008-0000-0400-0000698E0000}"/>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62625" y="9896475"/>
          <a:ext cx="2095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76200</xdr:colOff>
      <xdr:row>37</xdr:row>
      <xdr:rowOff>38100</xdr:rowOff>
    </xdr:from>
    <xdr:to>
      <xdr:col>18</xdr:col>
      <xdr:colOff>285750</xdr:colOff>
      <xdr:row>37</xdr:row>
      <xdr:rowOff>323850</xdr:rowOff>
    </xdr:to>
    <xdr:pic>
      <xdr:nvPicPr>
        <xdr:cNvPr id="36458" name="Bildobjekt 120" descr="Tross.png">
          <a:extLst>
            <a:ext uri="{FF2B5EF4-FFF2-40B4-BE49-F238E27FC236}">
              <a16:creationId xmlns:a16="http://schemas.microsoft.com/office/drawing/2014/main" id="{00000000-0008-0000-0400-00006A8E0000}"/>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62625" y="9896475"/>
          <a:ext cx="2095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38</xdr:row>
      <xdr:rowOff>47625</xdr:rowOff>
    </xdr:from>
    <xdr:to>
      <xdr:col>18</xdr:col>
      <xdr:colOff>342900</xdr:colOff>
      <xdr:row>38</xdr:row>
      <xdr:rowOff>304800</xdr:rowOff>
    </xdr:to>
    <xdr:pic>
      <xdr:nvPicPr>
        <xdr:cNvPr id="36459" name="Bildobjekt 121" descr="Plasmaskärm.png">
          <a:extLst>
            <a:ext uri="{FF2B5EF4-FFF2-40B4-BE49-F238E27FC236}">
              <a16:creationId xmlns:a16="http://schemas.microsoft.com/office/drawing/2014/main" id="{00000000-0008-0000-0400-00006B8E0000}"/>
            </a:ext>
          </a:extLst>
        </xdr:cNvPr>
        <xdr:cNvPicPr>
          <a:picLocks noChangeAspect="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102584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38</xdr:row>
      <xdr:rowOff>57150</xdr:rowOff>
    </xdr:from>
    <xdr:to>
      <xdr:col>18</xdr:col>
      <xdr:colOff>342900</xdr:colOff>
      <xdr:row>38</xdr:row>
      <xdr:rowOff>304800</xdr:rowOff>
    </xdr:to>
    <xdr:pic>
      <xdr:nvPicPr>
        <xdr:cNvPr id="36460" name="Bildobjekt 122" descr="Plasmaskärm.png">
          <a:extLst>
            <a:ext uri="{FF2B5EF4-FFF2-40B4-BE49-F238E27FC236}">
              <a16:creationId xmlns:a16="http://schemas.microsoft.com/office/drawing/2014/main" id="{00000000-0008-0000-0400-00006C8E0000}"/>
            </a:ext>
          </a:extLst>
        </xdr:cNvPr>
        <xdr:cNvPicPr>
          <a:picLocks noChangeAspect="1"/>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10267950"/>
          <a:ext cx="3048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38</xdr:row>
      <xdr:rowOff>57150</xdr:rowOff>
    </xdr:from>
    <xdr:to>
      <xdr:col>18</xdr:col>
      <xdr:colOff>342900</xdr:colOff>
      <xdr:row>38</xdr:row>
      <xdr:rowOff>304800</xdr:rowOff>
    </xdr:to>
    <xdr:pic>
      <xdr:nvPicPr>
        <xdr:cNvPr id="36461" name="Bildobjekt 123" descr="Plasmaskärm.png">
          <a:extLst>
            <a:ext uri="{FF2B5EF4-FFF2-40B4-BE49-F238E27FC236}">
              <a16:creationId xmlns:a16="http://schemas.microsoft.com/office/drawing/2014/main" id="{00000000-0008-0000-0400-00006D8E0000}"/>
            </a:ext>
          </a:extLst>
        </xdr:cNvPr>
        <xdr:cNvPicPr>
          <a:picLocks noChangeAspect="1"/>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24525" y="10267950"/>
          <a:ext cx="3048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26</xdr:row>
      <xdr:rowOff>38100</xdr:rowOff>
    </xdr:from>
    <xdr:to>
      <xdr:col>18</xdr:col>
      <xdr:colOff>285750</xdr:colOff>
      <xdr:row>26</xdr:row>
      <xdr:rowOff>323850</xdr:rowOff>
    </xdr:to>
    <xdr:pic>
      <xdr:nvPicPr>
        <xdr:cNvPr id="36462" name="Bildobjekt 125" descr="Dörrmodul1.png">
          <a:extLst>
            <a:ext uri="{FF2B5EF4-FFF2-40B4-BE49-F238E27FC236}">
              <a16:creationId xmlns:a16="http://schemas.microsoft.com/office/drawing/2014/main" id="{00000000-0008-0000-0400-00006E8E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5705475" y="6019800"/>
          <a:ext cx="2667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26</xdr:row>
      <xdr:rowOff>38100</xdr:rowOff>
    </xdr:from>
    <xdr:to>
      <xdr:col>18</xdr:col>
      <xdr:colOff>295275</xdr:colOff>
      <xdr:row>26</xdr:row>
      <xdr:rowOff>323850</xdr:rowOff>
    </xdr:to>
    <xdr:pic>
      <xdr:nvPicPr>
        <xdr:cNvPr id="36463" name="Bildobjekt 126" descr="Dörrmodul1.png">
          <a:extLst>
            <a:ext uri="{FF2B5EF4-FFF2-40B4-BE49-F238E27FC236}">
              <a16:creationId xmlns:a16="http://schemas.microsoft.com/office/drawing/2014/main" id="{00000000-0008-0000-0400-00006F8E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5715000" y="6019800"/>
          <a:ext cx="2667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26</xdr:row>
      <xdr:rowOff>28575</xdr:rowOff>
    </xdr:from>
    <xdr:to>
      <xdr:col>18</xdr:col>
      <xdr:colOff>295275</xdr:colOff>
      <xdr:row>26</xdr:row>
      <xdr:rowOff>314325</xdr:rowOff>
    </xdr:to>
    <xdr:pic>
      <xdr:nvPicPr>
        <xdr:cNvPr id="36464" name="Bildobjekt 127" descr="Dörrmodul1.png">
          <a:extLst>
            <a:ext uri="{FF2B5EF4-FFF2-40B4-BE49-F238E27FC236}">
              <a16:creationId xmlns:a16="http://schemas.microsoft.com/office/drawing/2014/main" id="{00000000-0008-0000-0400-0000708E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5715000" y="6010275"/>
          <a:ext cx="2667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3922</xdr:colOff>
      <xdr:row>1</xdr:row>
      <xdr:rowOff>38100</xdr:rowOff>
    </xdr:from>
    <xdr:to>
      <xdr:col>18</xdr:col>
      <xdr:colOff>103655</xdr:colOff>
      <xdr:row>4</xdr:row>
      <xdr:rowOff>57150</xdr:rowOff>
    </xdr:to>
    <xdr:sp macro="" textlink="">
      <xdr:nvSpPr>
        <xdr:cNvPr id="113" name="textruta 112">
          <a:hlinkClick xmlns:r="http://schemas.openxmlformats.org/officeDocument/2006/relationships" r:id="rId37"/>
          <a:extLst>
            <a:ext uri="{FF2B5EF4-FFF2-40B4-BE49-F238E27FC236}">
              <a16:creationId xmlns:a16="http://schemas.microsoft.com/office/drawing/2014/main" id="{00000000-0008-0000-0400-000071000000}"/>
            </a:ext>
          </a:extLst>
        </xdr:cNvPr>
        <xdr:cNvSpPr txBox="1"/>
      </xdr:nvSpPr>
      <xdr:spPr>
        <a:xfrm>
          <a:off x="2604247" y="142875"/>
          <a:ext cx="3414433" cy="62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600" b="1">
              <a:latin typeface="+mn-lt"/>
              <a:cs typeface="Arial" panose="020B0604020202020204" pitchFamily="34" charset="0"/>
            </a:rPr>
            <a:t>STAND SKETCH</a:t>
          </a:r>
        </a:p>
        <a:p>
          <a:pPr algn="ctr"/>
          <a:r>
            <a:rPr lang="en-GB" sz="1600" b="1">
              <a:latin typeface="+mn-lt"/>
              <a:cs typeface="Arial" panose="020B0604020202020204" pitchFamily="34" charset="0"/>
            </a:rPr>
            <a:t>Send</a:t>
          </a:r>
          <a:r>
            <a:rPr lang="en-GB" sz="1600" b="1" baseline="0">
              <a:latin typeface="+mn-lt"/>
              <a:cs typeface="Arial" panose="020B0604020202020204" pitchFamily="34" charset="0"/>
            </a:rPr>
            <a:t> to:</a:t>
          </a:r>
          <a:r>
            <a:rPr lang="en-GB" sz="1600" b="1" baseline="0">
              <a:solidFill>
                <a:schemeClr val="accent2">
                  <a:lumMod val="60000"/>
                  <a:lumOff val="40000"/>
                </a:schemeClr>
              </a:solidFill>
              <a:latin typeface="+mn-lt"/>
              <a:cs typeface="Arial" panose="020B0604020202020204" pitchFamily="34" charset="0"/>
            </a:rPr>
            <a:t> expo@elmia.se</a:t>
          </a:r>
          <a:endParaRPr lang="en-GB" sz="1600" b="1">
            <a:solidFill>
              <a:schemeClr val="accent2">
                <a:lumMod val="60000"/>
                <a:lumOff val="40000"/>
              </a:schemeClr>
            </a:solidFill>
            <a:latin typeface="+mn-lt"/>
            <a:cs typeface="Arial" panose="020B0604020202020204" pitchFamily="34" charset="0"/>
          </a:endParaRPr>
        </a:p>
      </xdr:txBody>
    </xdr:sp>
    <xdr:clientData/>
  </xdr:twoCellAnchor>
  <xdr:twoCellAnchor editAs="oneCell">
    <xdr:from>
      <xdr:col>1</xdr:col>
      <xdr:colOff>142875</xdr:colOff>
      <xdr:row>1</xdr:row>
      <xdr:rowOff>57150</xdr:rowOff>
    </xdr:from>
    <xdr:to>
      <xdr:col>5</xdr:col>
      <xdr:colOff>323851</xdr:colOff>
      <xdr:row>3</xdr:row>
      <xdr:rowOff>97751</xdr:rowOff>
    </xdr:to>
    <xdr:pic>
      <xdr:nvPicPr>
        <xdr:cNvPr id="114" name="Bildobjekt 113">
          <a:extLst>
            <a:ext uri="{FF2B5EF4-FFF2-40B4-BE49-F238E27FC236}">
              <a16:creationId xmlns:a16="http://schemas.microsoft.com/office/drawing/2014/main" id="{00000000-0008-0000-0400-000072000000}"/>
            </a:ext>
          </a:extLst>
        </xdr:cNvPr>
        <xdr:cNvPicPr>
          <a:picLocks noChangeAspect="1"/>
        </xdr:cNvPicPr>
      </xdr:nvPicPr>
      <xdr:blipFill>
        <a:blip xmlns:r="http://schemas.openxmlformats.org/officeDocument/2006/relationships" r:embed="rId38"/>
        <a:stretch>
          <a:fillRect/>
        </a:stretch>
      </xdr:blipFill>
      <xdr:spPr>
        <a:xfrm>
          <a:off x="238125" y="161925"/>
          <a:ext cx="1628776" cy="4597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342900</xdr:colOff>
      <xdr:row>14</xdr:row>
      <xdr:rowOff>0</xdr:rowOff>
    </xdr:from>
    <xdr:to>
      <xdr:col>1</xdr:col>
      <xdr:colOff>742950</xdr:colOff>
      <xdr:row>19</xdr:row>
      <xdr:rowOff>0</xdr:rowOff>
    </xdr:to>
    <xdr:pic>
      <xdr:nvPicPr>
        <xdr:cNvPr id="33162" name="Picture 4" descr="Els-Marie Bengtsson">
          <a:hlinkClick xmlns:r="http://schemas.openxmlformats.org/officeDocument/2006/relationships" r:id="rId1"/>
          <a:extLst>
            <a:ext uri="{FF2B5EF4-FFF2-40B4-BE49-F238E27FC236}">
              <a16:creationId xmlns:a16="http://schemas.microsoft.com/office/drawing/2014/main" id="{00000000-0008-0000-0500-00008A8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 y="2771775"/>
          <a:ext cx="7429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xdr:row>
      <xdr:rowOff>0</xdr:rowOff>
    </xdr:from>
    <xdr:to>
      <xdr:col>1</xdr:col>
      <xdr:colOff>742950</xdr:colOff>
      <xdr:row>11</xdr:row>
      <xdr:rowOff>0</xdr:rowOff>
    </xdr:to>
    <xdr:pic>
      <xdr:nvPicPr>
        <xdr:cNvPr id="33163" name="Picture 3" descr="Jenny Arvidsson">
          <a:hlinkClick xmlns:r="http://schemas.openxmlformats.org/officeDocument/2006/relationships" r:id="rId3"/>
          <a:extLst>
            <a:ext uri="{FF2B5EF4-FFF2-40B4-BE49-F238E27FC236}">
              <a16:creationId xmlns:a16="http://schemas.microsoft.com/office/drawing/2014/main" id="{00000000-0008-0000-0500-00008B8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42900" y="1247775"/>
          <a:ext cx="7429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9525</xdr:colOff>
      <xdr:row>14</xdr:row>
      <xdr:rowOff>28575</xdr:rowOff>
    </xdr:from>
    <xdr:to>
      <xdr:col>4</xdr:col>
      <xdr:colOff>752475</xdr:colOff>
      <xdr:row>19</xdr:row>
      <xdr:rowOff>28575</xdr:rowOff>
    </xdr:to>
    <xdr:pic>
      <xdr:nvPicPr>
        <xdr:cNvPr id="33164" name="Picture 5" descr="Johanna Bjurevik">
          <a:hlinkClick xmlns:r="http://schemas.openxmlformats.org/officeDocument/2006/relationships" r:id="rId5"/>
          <a:extLst>
            <a:ext uri="{FF2B5EF4-FFF2-40B4-BE49-F238E27FC236}">
              <a16:creationId xmlns:a16="http://schemas.microsoft.com/office/drawing/2014/main" id="{00000000-0008-0000-0500-00008C81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210050" y="2800350"/>
          <a:ext cx="7429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22</xdr:row>
      <xdr:rowOff>0</xdr:rowOff>
    </xdr:from>
    <xdr:to>
      <xdr:col>1</xdr:col>
      <xdr:colOff>752475</xdr:colOff>
      <xdr:row>27</xdr:row>
      <xdr:rowOff>0</xdr:rowOff>
    </xdr:to>
    <xdr:pic>
      <xdr:nvPicPr>
        <xdr:cNvPr id="33165" name="Picture 6" descr="Franziska Eklund">
          <a:hlinkClick xmlns:r="http://schemas.openxmlformats.org/officeDocument/2006/relationships" r:id="rId7"/>
          <a:extLst>
            <a:ext uri="{FF2B5EF4-FFF2-40B4-BE49-F238E27FC236}">
              <a16:creationId xmlns:a16="http://schemas.microsoft.com/office/drawing/2014/main" id="{00000000-0008-0000-0500-00008D81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52425" y="4295775"/>
          <a:ext cx="7429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30</xdr:row>
      <xdr:rowOff>9525</xdr:rowOff>
    </xdr:from>
    <xdr:to>
      <xdr:col>1</xdr:col>
      <xdr:colOff>762000</xdr:colOff>
      <xdr:row>35</xdr:row>
      <xdr:rowOff>9525</xdr:rowOff>
    </xdr:to>
    <xdr:pic>
      <xdr:nvPicPr>
        <xdr:cNvPr id="33166" name="Picture 7" descr="Katarina Persson">
          <a:hlinkClick xmlns:r="http://schemas.openxmlformats.org/officeDocument/2006/relationships" r:id="rId9"/>
          <a:extLst>
            <a:ext uri="{FF2B5EF4-FFF2-40B4-BE49-F238E27FC236}">
              <a16:creationId xmlns:a16="http://schemas.microsoft.com/office/drawing/2014/main" id="{00000000-0008-0000-0500-00008E81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61950" y="5829300"/>
          <a:ext cx="7429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342900</xdr:colOff>
      <xdr:row>30</xdr:row>
      <xdr:rowOff>0</xdr:rowOff>
    </xdr:from>
    <xdr:to>
      <xdr:col>4</xdr:col>
      <xdr:colOff>742950</xdr:colOff>
      <xdr:row>35</xdr:row>
      <xdr:rowOff>0</xdr:rowOff>
    </xdr:to>
    <xdr:pic>
      <xdr:nvPicPr>
        <xdr:cNvPr id="33167" name="Picture 8" descr="Nina Wilson">
          <a:hlinkClick xmlns:r="http://schemas.openxmlformats.org/officeDocument/2006/relationships" r:id="rId11"/>
          <a:extLst>
            <a:ext uri="{FF2B5EF4-FFF2-40B4-BE49-F238E27FC236}">
              <a16:creationId xmlns:a16="http://schemas.microsoft.com/office/drawing/2014/main" id="{00000000-0008-0000-0500-00008F8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200525" y="5819775"/>
          <a:ext cx="7429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38</xdr:row>
      <xdr:rowOff>0</xdr:rowOff>
    </xdr:from>
    <xdr:to>
      <xdr:col>1</xdr:col>
      <xdr:colOff>752475</xdr:colOff>
      <xdr:row>43</xdr:row>
      <xdr:rowOff>0</xdr:rowOff>
    </xdr:to>
    <xdr:pic>
      <xdr:nvPicPr>
        <xdr:cNvPr id="33168" name="Picture 9" descr="Kristofer Mannerström">
          <a:hlinkClick xmlns:r="http://schemas.openxmlformats.org/officeDocument/2006/relationships" r:id="rId13"/>
          <a:extLst>
            <a:ext uri="{FF2B5EF4-FFF2-40B4-BE49-F238E27FC236}">
              <a16:creationId xmlns:a16="http://schemas.microsoft.com/office/drawing/2014/main" id="{00000000-0008-0000-0500-00009081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52425" y="7343775"/>
          <a:ext cx="7429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22</xdr:row>
      <xdr:rowOff>0</xdr:rowOff>
    </xdr:from>
    <xdr:to>
      <xdr:col>4</xdr:col>
      <xdr:colOff>742950</xdr:colOff>
      <xdr:row>27</xdr:row>
      <xdr:rowOff>0</xdr:rowOff>
    </xdr:to>
    <xdr:pic>
      <xdr:nvPicPr>
        <xdr:cNvPr id="33169" name="Picture 10" descr="Linda Gladh">
          <a:hlinkClick xmlns:r="http://schemas.openxmlformats.org/officeDocument/2006/relationships" r:id="rId15"/>
          <a:extLst>
            <a:ext uri="{FF2B5EF4-FFF2-40B4-BE49-F238E27FC236}">
              <a16:creationId xmlns:a16="http://schemas.microsoft.com/office/drawing/2014/main" id="{00000000-0008-0000-0500-00009181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200525" y="4295775"/>
          <a:ext cx="7429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9525</xdr:colOff>
      <xdr:row>6</xdr:row>
      <xdr:rowOff>9525</xdr:rowOff>
    </xdr:from>
    <xdr:to>
      <xdr:col>4</xdr:col>
      <xdr:colOff>752475</xdr:colOff>
      <xdr:row>11</xdr:row>
      <xdr:rowOff>9525</xdr:rowOff>
    </xdr:to>
    <xdr:pic>
      <xdr:nvPicPr>
        <xdr:cNvPr id="33170" name="Picture 13" descr="http://www.elmia.se/Global/Utstallarservice/images/Personal/DSC_0253_sv.png">
          <a:hlinkClick xmlns:r="http://schemas.openxmlformats.org/officeDocument/2006/relationships" r:id="rId17"/>
          <a:extLst>
            <a:ext uri="{FF2B5EF4-FFF2-40B4-BE49-F238E27FC236}">
              <a16:creationId xmlns:a16="http://schemas.microsoft.com/office/drawing/2014/main" id="{00000000-0008-0000-0500-00009281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210050" y="1257300"/>
          <a:ext cx="7429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38</xdr:row>
      <xdr:rowOff>0</xdr:rowOff>
    </xdr:from>
    <xdr:to>
      <xdr:col>4</xdr:col>
      <xdr:colOff>742950</xdr:colOff>
      <xdr:row>43</xdr:row>
      <xdr:rowOff>0</xdr:rowOff>
    </xdr:to>
    <xdr:pic>
      <xdr:nvPicPr>
        <xdr:cNvPr id="33171" name="Picture 14" descr="Glenn Lunell">
          <a:hlinkClick xmlns:r="http://schemas.openxmlformats.org/officeDocument/2006/relationships" r:id="rId19"/>
          <a:extLst>
            <a:ext uri="{FF2B5EF4-FFF2-40B4-BE49-F238E27FC236}">
              <a16:creationId xmlns:a16="http://schemas.microsoft.com/office/drawing/2014/main" id="{00000000-0008-0000-0500-00009381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200525" y="7343775"/>
          <a:ext cx="7429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46</xdr:row>
      <xdr:rowOff>0</xdr:rowOff>
    </xdr:from>
    <xdr:to>
      <xdr:col>4</xdr:col>
      <xdr:colOff>742950</xdr:colOff>
      <xdr:row>51</xdr:row>
      <xdr:rowOff>0</xdr:rowOff>
    </xdr:to>
    <xdr:pic>
      <xdr:nvPicPr>
        <xdr:cNvPr id="33172" name="Picture 16" descr="Ingemar Rygert">
          <a:hlinkClick xmlns:r="http://schemas.openxmlformats.org/officeDocument/2006/relationships" r:id="rId21"/>
          <a:extLst>
            <a:ext uri="{FF2B5EF4-FFF2-40B4-BE49-F238E27FC236}">
              <a16:creationId xmlns:a16="http://schemas.microsoft.com/office/drawing/2014/main" id="{00000000-0008-0000-0500-00009481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200525" y="8867775"/>
          <a:ext cx="7429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2588559</xdr:colOff>
      <xdr:row>1</xdr:row>
      <xdr:rowOff>201706</xdr:rowOff>
    </xdr:from>
    <xdr:to>
      <xdr:col>5</xdr:col>
      <xdr:colOff>2308411</xdr:colOff>
      <xdr:row>3</xdr:row>
      <xdr:rowOff>134471</xdr:rowOff>
    </xdr:to>
    <xdr:sp macro="" textlink="">
      <xdr:nvSpPr>
        <xdr:cNvPr id="22" name="textruta 21">
          <a:extLst>
            <a:ext uri="{FF2B5EF4-FFF2-40B4-BE49-F238E27FC236}">
              <a16:creationId xmlns:a16="http://schemas.microsoft.com/office/drawing/2014/main" id="{00000000-0008-0000-0500-000016000000}"/>
            </a:ext>
          </a:extLst>
        </xdr:cNvPr>
        <xdr:cNvSpPr txBox="1"/>
      </xdr:nvSpPr>
      <xdr:spPr>
        <a:xfrm>
          <a:off x="3765177" y="392206"/>
          <a:ext cx="3585881" cy="414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GB" sz="1100" b="1" i="1">
              <a:solidFill>
                <a:schemeClr val="accent1"/>
              </a:solidFill>
            </a:rPr>
            <a:t>Vi gör det enkelt att ställa ut - med bättre resultat!</a:t>
          </a:r>
        </a:p>
        <a:p>
          <a:pPr algn="ctr"/>
          <a:r>
            <a:rPr lang="en-GB" sz="1100" b="1" i="1">
              <a:solidFill>
                <a:schemeClr val="accent1"/>
              </a:solidFill>
            </a:rPr>
            <a:t>	</a:t>
          </a:r>
          <a:endParaRPr lang="sv-SE" sz="1100" b="0" i="1">
            <a:solidFill>
              <a:schemeClr val="accent1"/>
            </a:solidFill>
          </a:endParaRPr>
        </a:p>
      </xdr:txBody>
    </xdr:sp>
    <xdr:clientData/>
  </xdr:twoCellAnchor>
  <xdr:twoCellAnchor editAs="oneCell">
    <xdr:from>
      <xdr:col>0</xdr:col>
      <xdr:colOff>238125</xdr:colOff>
      <xdr:row>1</xdr:row>
      <xdr:rowOff>0</xdr:rowOff>
    </xdr:from>
    <xdr:to>
      <xdr:col>2</xdr:col>
      <xdr:colOff>1209675</xdr:colOff>
      <xdr:row>2</xdr:row>
      <xdr:rowOff>171450</xdr:rowOff>
    </xdr:to>
    <xdr:pic>
      <xdr:nvPicPr>
        <xdr:cNvPr id="33174" name="Bildobjekt 22" descr="ElmiaCMYK">
          <a:extLst>
            <a:ext uri="{FF2B5EF4-FFF2-40B4-BE49-F238E27FC236}">
              <a16:creationId xmlns:a16="http://schemas.microsoft.com/office/drawing/2014/main" id="{00000000-0008-0000-0500-00009681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238125" y="190500"/>
          <a:ext cx="2143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500215</xdr:colOff>
      <xdr:row>1</xdr:row>
      <xdr:rowOff>138267</xdr:rowOff>
    </xdr:from>
    <xdr:to>
      <xdr:col>8</xdr:col>
      <xdr:colOff>212911</xdr:colOff>
      <xdr:row>4</xdr:row>
      <xdr:rowOff>9524</xdr:rowOff>
    </xdr:to>
    <xdr:sp macro="" textlink="">
      <xdr:nvSpPr>
        <xdr:cNvPr id="5" name="textruta 4">
          <a:hlinkClick xmlns:r="http://schemas.openxmlformats.org/officeDocument/2006/relationships" r:id="rId1"/>
          <a:extLst>
            <a:ext uri="{FF2B5EF4-FFF2-40B4-BE49-F238E27FC236}">
              <a16:creationId xmlns:a16="http://schemas.microsoft.com/office/drawing/2014/main" id="{00000000-0008-0000-0600-000005000000}"/>
            </a:ext>
          </a:extLst>
        </xdr:cNvPr>
        <xdr:cNvSpPr txBox="1"/>
      </xdr:nvSpPr>
      <xdr:spPr>
        <a:xfrm>
          <a:off x="2814790" y="243042"/>
          <a:ext cx="4141821" cy="614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600" b="1">
              <a:latin typeface="Arial" panose="020B0604020202020204" pitchFamily="34" charset="0"/>
              <a:cs typeface="Arial" panose="020B0604020202020204" pitchFamily="34" charset="0"/>
            </a:rPr>
            <a:t>LIFT</a:t>
          </a:r>
          <a:r>
            <a:rPr lang="en-GB" sz="1600" b="1" baseline="0">
              <a:latin typeface="Arial" panose="020B0604020202020204" pitchFamily="34" charset="0"/>
              <a:cs typeface="Arial" panose="020B0604020202020204" pitchFamily="34" charset="0"/>
            </a:rPr>
            <a:t> HIRE</a:t>
          </a:r>
        </a:p>
        <a:p>
          <a:pPr algn="ctr"/>
          <a:r>
            <a:rPr lang="en-GB" sz="1600" b="1" baseline="0">
              <a:solidFill>
                <a:sysClr val="windowText" lastClr="000000"/>
              </a:solidFill>
              <a:latin typeface="Arial" panose="020B0604020202020204" pitchFamily="34" charset="0"/>
              <a:cs typeface="Arial" panose="020B0604020202020204" pitchFamily="34" charset="0"/>
            </a:rPr>
            <a:t>Send to: </a:t>
          </a:r>
          <a:r>
            <a:rPr lang="en-GB" sz="1600" b="1" baseline="0">
              <a:solidFill>
                <a:schemeClr val="accent2">
                  <a:lumMod val="60000"/>
                  <a:lumOff val="40000"/>
                </a:schemeClr>
              </a:solidFill>
              <a:latin typeface="+mn-lt"/>
              <a:cs typeface="Arial" panose="020B0604020202020204" pitchFamily="34" charset="0"/>
            </a:rPr>
            <a:t>productionservice@elmia.se</a:t>
          </a:r>
        </a:p>
        <a:p>
          <a:pPr algn="ctr"/>
          <a:endParaRPr lang="en-GB" sz="1400" b="1" baseline="0">
            <a:solidFill>
              <a:schemeClr val="accent2">
                <a:lumMod val="60000"/>
                <a:lumOff val="40000"/>
              </a:schemeClr>
            </a:solidFill>
            <a:latin typeface="+mn-lt"/>
            <a:cs typeface="Arial" panose="020B0604020202020204" pitchFamily="34" charset="0"/>
          </a:endParaRPr>
        </a:p>
        <a:p>
          <a:pPr algn="ctr"/>
          <a:br>
            <a:rPr lang="en-GB" sz="1400" b="1" baseline="0">
              <a:solidFill>
                <a:schemeClr val="accent2">
                  <a:lumMod val="60000"/>
                  <a:lumOff val="40000"/>
                </a:schemeClr>
              </a:solidFill>
              <a:latin typeface="Arial" panose="020B0604020202020204" pitchFamily="34" charset="0"/>
              <a:cs typeface="Arial" panose="020B0604020202020204" pitchFamily="34" charset="0"/>
            </a:rPr>
          </a:br>
          <a:endParaRPr lang="en-GB" sz="1400" b="1">
            <a:solidFill>
              <a:schemeClr val="accent2">
                <a:lumMod val="60000"/>
                <a:lumOff val="40000"/>
              </a:schemeClr>
            </a:solidFill>
            <a:latin typeface="Arial" panose="020B0604020202020204" pitchFamily="34" charset="0"/>
            <a:cs typeface="Arial" panose="020B0604020202020204" pitchFamily="34" charset="0"/>
          </a:endParaRPr>
        </a:p>
      </xdr:txBody>
    </xdr:sp>
    <xdr:clientData/>
  </xdr:twoCellAnchor>
  <xdr:twoCellAnchor>
    <xdr:from>
      <xdr:col>1</xdr:col>
      <xdr:colOff>10583</xdr:colOff>
      <xdr:row>22</xdr:row>
      <xdr:rowOff>10583</xdr:rowOff>
    </xdr:from>
    <xdr:to>
      <xdr:col>9</xdr:col>
      <xdr:colOff>1386416</xdr:colOff>
      <xdr:row>72</xdr:row>
      <xdr:rowOff>0</xdr:rowOff>
    </xdr:to>
    <xdr:sp macro="" textlink="">
      <xdr:nvSpPr>
        <xdr:cNvPr id="3" name="textruta 2">
          <a:extLst>
            <a:ext uri="{FF2B5EF4-FFF2-40B4-BE49-F238E27FC236}">
              <a16:creationId xmlns:a16="http://schemas.microsoft.com/office/drawing/2014/main" id="{00000000-0008-0000-0600-000003000000}"/>
            </a:ext>
          </a:extLst>
        </xdr:cNvPr>
        <xdr:cNvSpPr txBox="1"/>
      </xdr:nvSpPr>
      <xdr:spPr>
        <a:xfrm>
          <a:off x="105833" y="4744508"/>
          <a:ext cx="8891058" cy="95144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dk1"/>
              </a:solidFill>
              <a:effectLst/>
              <a:latin typeface="+mn-lt"/>
              <a:ea typeface="+mn-ea"/>
              <a:cs typeface="Arial" panose="020B0604020202020204" pitchFamily="34" charset="0"/>
            </a:rPr>
            <a:t>1. Applicability</a:t>
          </a:r>
          <a:endParaRPr lang="sv-SE" sz="1200">
            <a:solidFill>
              <a:schemeClr val="dk1"/>
            </a:solidFill>
            <a:effectLst/>
            <a:latin typeface="+mn-lt"/>
            <a:ea typeface="+mn-ea"/>
            <a:cs typeface="Arial" panose="020B0604020202020204" pitchFamily="34" charset="0"/>
          </a:endParaRPr>
        </a:p>
        <a:p>
          <a:r>
            <a:rPr lang="en-GB" sz="1200">
              <a:solidFill>
                <a:schemeClr val="dk1"/>
              </a:solidFill>
              <a:effectLst/>
              <a:latin typeface="+mn-lt"/>
              <a:ea typeface="+mn-ea"/>
              <a:cs typeface="Arial" panose="020B0604020202020204" pitchFamily="34" charset="0"/>
            </a:rPr>
            <a:t>The terms and conditions below shall apply unless otherwise agreed between Elmia AB and the lessee.</a:t>
          </a:r>
        </a:p>
        <a:p>
          <a:r>
            <a:rPr lang="en-GB" sz="1200">
              <a:solidFill>
                <a:schemeClr val="dk1"/>
              </a:solidFill>
              <a:effectLst/>
              <a:latin typeface="+mn-lt"/>
              <a:ea typeface="+mn-ea"/>
              <a:cs typeface="Arial" panose="020B0604020202020204" pitchFamily="34" charset="0"/>
            </a:rPr>
            <a:t> </a:t>
          </a:r>
        </a:p>
        <a:p>
          <a:r>
            <a:rPr lang="en-GB" sz="1200" b="1">
              <a:solidFill>
                <a:schemeClr val="dk1"/>
              </a:solidFill>
              <a:effectLst/>
              <a:latin typeface="+mn-lt"/>
              <a:ea typeface="+mn-ea"/>
              <a:cs typeface="Arial" panose="020B0604020202020204" pitchFamily="34" charset="0"/>
            </a:rPr>
            <a:t>2. Usufruct</a:t>
          </a:r>
          <a:endParaRPr lang="sv-SE" sz="1200">
            <a:solidFill>
              <a:schemeClr val="dk1"/>
            </a:solidFill>
            <a:effectLst/>
            <a:latin typeface="+mn-lt"/>
            <a:ea typeface="+mn-ea"/>
            <a:cs typeface="Arial" panose="020B0604020202020204" pitchFamily="34" charset="0"/>
          </a:endParaRPr>
        </a:p>
        <a:p>
          <a:r>
            <a:rPr lang="en-GB" sz="1200">
              <a:solidFill>
                <a:schemeClr val="dk1"/>
              </a:solidFill>
              <a:effectLst/>
              <a:latin typeface="+mn-lt"/>
              <a:ea typeface="+mn-ea"/>
              <a:cs typeface="Arial" panose="020B0604020202020204" pitchFamily="34" charset="0"/>
            </a:rPr>
            <a:t>The lift may not be used in contravention of these terms and conditions or in any other way that risks affecting the lessor’s right of possession. The lift may not be used by anyone other than the lessee without the consent of Elmia AB.</a:t>
          </a:r>
        </a:p>
        <a:p>
          <a:r>
            <a:rPr lang="en-GB" sz="1200">
              <a:solidFill>
                <a:schemeClr val="dk1"/>
              </a:solidFill>
              <a:effectLst/>
              <a:latin typeface="+mn-lt"/>
              <a:ea typeface="+mn-ea"/>
              <a:cs typeface="Arial" panose="020B0604020202020204" pitchFamily="34" charset="0"/>
            </a:rPr>
            <a:t> </a:t>
          </a:r>
        </a:p>
        <a:p>
          <a:r>
            <a:rPr lang="en-GB" sz="1200" b="1">
              <a:solidFill>
                <a:schemeClr val="dk1"/>
              </a:solidFill>
              <a:effectLst/>
              <a:latin typeface="+mn-lt"/>
              <a:ea typeface="+mn-ea"/>
              <a:cs typeface="Arial" panose="020B0604020202020204" pitchFamily="34" charset="0"/>
            </a:rPr>
            <a:t>3. Collection and return</a:t>
          </a:r>
          <a:endParaRPr lang="sv-SE" sz="1200">
            <a:solidFill>
              <a:schemeClr val="dk1"/>
            </a:solidFill>
            <a:effectLst/>
            <a:latin typeface="+mn-lt"/>
            <a:ea typeface="+mn-ea"/>
            <a:cs typeface="Arial" panose="020B0604020202020204" pitchFamily="34" charset="0"/>
          </a:endParaRPr>
        </a:p>
        <a:p>
          <a:r>
            <a:rPr lang="en-GB" sz="1200">
              <a:solidFill>
                <a:schemeClr val="dk1"/>
              </a:solidFill>
              <a:effectLst/>
              <a:latin typeface="+mn-lt"/>
              <a:ea typeface="+mn-ea"/>
              <a:cs typeface="Arial" panose="020B0604020202020204" pitchFamily="34" charset="0"/>
            </a:rPr>
            <a:t>The lessee shall be responsible for collecting the lift from and returning it to the designated place. </a:t>
          </a:r>
        </a:p>
        <a:p>
          <a:r>
            <a:rPr lang="en-GB" sz="1200">
              <a:solidFill>
                <a:schemeClr val="dk1"/>
              </a:solidFill>
              <a:effectLst/>
              <a:latin typeface="+mn-lt"/>
              <a:ea typeface="+mn-ea"/>
              <a:cs typeface="Arial" panose="020B0604020202020204" pitchFamily="34" charset="0"/>
            </a:rPr>
            <a:t> </a:t>
          </a:r>
        </a:p>
        <a:p>
          <a:r>
            <a:rPr lang="en-GB" sz="1200" b="1">
              <a:solidFill>
                <a:schemeClr val="dk1"/>
              </a:solidFill>
              <a:effectLst/>
              <a:latin typeface="+mn-lt"/>
              <a:ea typeface="+mn-ea"/>
              <a:cs typeface="Arial" panose="020B0604020202020204" pitchFamily="34" charset="0"/>
            </a:rPr>
            <a:t>4. Complaints</a:t>
          </a:r>
          <a:endParaRPr lang="sv-SE" sz="1200">
            <a:solidFill>
              <a:schemeClr val="dk1"/>
            </a:solidFill>
            <a:effectLst/>
            <a:latin typeface="+mn-lt"/>
            <a:ea typeface="+mn-ea"/>
            <a:cs typeface="Arial" panose="020B0604020202020204" pitchFamily="34" charset="0"/>
          </a:endParaRPr>
        </a:p>
        <a:p>
          <a:r>
            <a:rPr lang="en-GB" sz="1200">
              <a:solidFill>
                <a:schemeClr val="dk1"/>
              </a:solidFill>
              <a:effectLst/>
              <a:latin typeface="+mn-lt"/>
              <a:ea typeface="+mn-ea"/>
              <a:cs typeface="Arial" panose="020B0604020202020204" pitchFamily="34" charset="0"/>
            </a:rPr>
            <a:t>Elmia AB shall provide the lift in an operational, tested condition, equipped with the necessary protection and safety devices. Any comments on the materials provided shall be reported to Elmia AB when the lift is supplied or before it is used.</a:t>
          </a:r>
        </a:p>
        <a:p>
          <a:r>
            <a:rPr lang="en-GB" sz="1200">
              <a:solidFill>
                <a:schemeClr val="dk1"/>
              </a:solidFill>
              <a:effectLst/>
              <a:latin typeface="+mn-lt"/>
              <a:ea typeface="+mn-ea"/>
              <a:cs typeface="Arial" panose="020B0604020202020204" pitchFamily="34" charset="0"/>
            </a:rPr>
            <a:t> </a:t>
          </a:r>
        </a:p>
        <a:p>
          <a:r>
            <a:rPr lang="en-GB" sz="1200" b="1">
              <a:solidFill>
                <a:schemeClr val="dk1"/>
              </a:solidFill>
              <a:effectLst/>
              <a:latin typeface="+mn-lt"/>
              <a:ea typeface="+mn-ea"/>
              <a:cs typeface="Arial" panose="020B0604020202020204" pitchFamily="34" charset="0"/>
            </a:rPr>
            <a:t>5. Use</a:t>
          </a:r>
          <a:endParaRPr lang="sv-SE" sz="1200">
            <a:solidFill>
              <a:schemeClr val="dk1"/>
            </a:solidFill>
            <a:effectLst/>
            <a:latin typeface="+mn-lt"/>
            <a:ea typeface="+mn-ea"/>
            <a:cs typeface="Arial" panose="020B0604020202020204" pitchFamily="34" charset="0"/>
          </a:endParaRPr>
        </a:p>
        <a:p>
          <a:r>
            <a:rPr lang="en-GB" sz="1200">
              <a:solidFill>
                <a:schemeClr val="dk1"/>
              </a:solidFill>
              <a:effectLst/>
              <a:latin typeface="+mn-lt"/>
              <a:ea typeface="+mn-ea"/>
              <a:cs typeface="Arial" panose="020B0604020202020204" pitchFamily="34" charset="0"/>
            </a:rPr>
            <a:t>The lift may only be used for the work duties and in the working conditions for which it is intended in accordance with the communicated rules on operation. The lessee agrees to have read the applicable instructions and have the necessary knowledge in accordance with AFS 2006:6 – Use of trucks. Only authorised, qualified personnel are permitted to use the lift. A training certificate or operator’s certificate must be shown when collecting the hired equipment. During the hire period, the lift shall be handled and stored by the lessee in such a way that the lift is not exposed to damage, prohibited use or theft. The lessee shall be responsible for supervision and care of the lift. The lift may not be moved to a workplace other than that agreed or used by anyone other than the lessee without the special consent of Elmia AB.</a:t>
          </a:r>
        </a:p>
        <a:p>
          <a:r>
            <a:rPr lang="en-GB" sz="1200">
              <a:solidFill>
                <a:schemeClr val="dk1"/>
              </a:solidFill>
              <a:effectLst/>
              <a:latin typeface="+mn-lt"/>
              <a:ea typeface="+mn-ea"/>
              <a:cs typeface="Arial" panose="020B0604020202020204" pitchFamily="34" charset="0"/>
            </a:rPr>
            <a:t> </a:t>
          </a:r>
        </a:p>
        <a:p>
          <a:r>
            <a:rPr lang="en-GB" sz="1200" b="1">
              <a:solidFill>
                <a:schemeClr val="dk1"/>
              </a:solidFill>
              <a:effectLst/>
              <a:latin typeface="+mn-lt"/>
              <a:ea typeface="+mn-ea"/>
              <a:cs typeface="Arial" panose="020B0604020202020204" pitchFamily="34" charset="0"/>
            </a:rPr>
            <a:t>6. Hire period</a:t>
          </a:r>
          <a:endParaRPr lang="sv-SE" sz="1200">
            <a:solidFill>
              <a:schemeClr val="dk1"/>
            </a:solidFill>
            <a:effectLst/>
            <a:latin typeface="+mn-lt"/>
            <a:ea typeface="+mn-ea"/>
            <a:cs typeface="Arial" panose="020B0604020202020204" pitchFamily="34" charset="0"/>
          </a:endParaRPr>
        </a:p>
        <a:p>
          <a:r>
            <a:rPr lang="en-GB" sz="1200">
              <a:solidFill>
                <a:schemeClr val="dk1"/>
              </a:solidFill>
              <a:effectLst/>
              <a:latin typeface="+mn-lt"/>
              <a:ea typeface="+mn-ea"/>
              <a:cs typeface="Arial" panose="020B0604020202020204" pitchFamily="34" charset="0"/>
            </a:rPr>
            <a:t>The hire period shall be calculated from the time the lift is made available for collection to the time it is returned. </a:t>
          </a:r>
        </a:p>
        <a:p>
          <a:r>
            <a:rPr lang="en-GB" sz="1200">
              <a:solidFill>
                <a:schemeClr val="dk1"/>
              </a:solidFill>
              <a:effectLst/>
              <a:latin typeface="+mn-lt"/>
              <a:ea typeface="+mn-ea"/>
              <a:cs typeface="Arial" panose="020B0604020202020204" pitchFamily="34" charset="0"/>
            </a:rPr>
            <a:t> </a:t>
          </a:r>
        </a:p>
        <a:p>
          <a:r>
            <a:rPr lang="en-GB" sz="1200" b="1">
              <a:solidFill>
                <a:schemeClr val="dk1"/>
              </a:solidFill>
              <a:effectLst/>
              <a:latin typeface="+mn-lt"/>
              <a:ea typeface="+mn-ea"/>
              <a:cs typeface="Arial" panose="020B0604020202020204" pitchFamily="34" charset="0"/>
            </a:rPr>
            <a:t>7. Calculating the hire fee</a:t>
          </a:r>
          <a:endParaRPr lang="sv-SE" sz="1200">
            <a:solidFill>
              <a:schemeClr val="dk1"/>
            </a:solidFill>
            <a:effectLst/>
            <a:latin typeface="+mn-lt"/>
            <a:ea typeface="+mn-ea"/>
            <a:cs typeface="Arial" panose="020B0604020202020204" pitchFamily="34" charset="0"/>
          </a:endParaRPr>
        </a:p>
        <a:p>
          <a:r>
            <a:rPr lang="en-GB" sz="1200">
              <a:solidFill>
                <a:schemeClr val="dk1"/>
              </a:solidFill>
              <a:effectLst/>
              <a:latin typeface="+mn-lt"/>
              <a:ea typeface="+mn-ea"/>
              <a:cs typeface="Arial" panose="020B0604020202020204" pitchFamily="34" charset="0"/>
            </a:rPr>
            <a:t>The hire fee shall be charged in accordance with Elmia AB’s prevailing hire price list and may be adjusted during the hire period. The hire fee shall be charged until the lift is deregistered and returned to the designated place. No hire fee is payable for stoppages and operational downtime that is the responsibility of the lessor.</a:t>
          </a:r>
        </a:p>
        <a:p>
          <a:r>
            <a:rPr lang="en-GB" sz="1200">
              <a:solidFill>
                <a:schemeClr val="dk1"/>
              </a:solidFill>
              <a:effectLst/>
              <a:latin typeface="+mn-lt"/>
              <a:ea typeface="+mn-ea"/>
              <a:cs typeface="Arial" panose="020B0604020202020204" pitchFamily="34" charset="0"/>
            </a:rPr>
            <a:t> </a:t>
          </a:r>
        </a:p>
        <a:p>
          <a:r>
            <a:rPr lang="en-GB" sz="1200" b="1">
              <a:solidFill>
                <a:schemeClr val="dk1"/>
              </a:solidFill>
              <a:effectLst/>
              <a:latin typeface="+mn-lt"/>
              <a:ea typeface="+mn-ea"/>
              <a:cs typeface="Arial" panose="020B0604020202020204" pitchFamily="34" charset="0"/>
            </a:rPr>
            <a:t>8. Liability</a:t>
          </a:r>
          <a:endParaRPr lang="sv-SE" sz="1200">
            <a:solidFill>
              <a:schemeClr val="dk1"/>
            </a:solidFill>
            <a:effectLst/>
            <a:latin typeface="+mn-lt"/>
            <a:ea typeface="+mn-ea"/>
            <a:cs typeface="Arial" panose="020B0604020202020204" pitchFamily="34" charset="0"/>
          </a:endParaRPr>
        </a:p>
        <a:p>
          <a:r>
            <a:rPr lang="en-GB" sz="1200">
              <a:solidFill>
                <a:schemeClr val="dk1"/>
              </a:solidFill>
              <a:effectLst/>
              <a:latin typeface="+mn-lt"/>
              <a:ea typeface="+mn-ea"/>
              <a:cs typeface="Arial" panose="020B0604020202020204" pitchFamily="34" charset="0"/>
            </a:rPr>
            <a:t>Elmia AB is liable for costs arising from fair wear and tear. On returning the lift, it must be properly cleaned and in good condition, with due account taken for fair wear and tear. Otherwise Elmia AB shall be entitled to carry out the necessary cleaning and repair at the expense of the lessee. The lessee shall be responsible during the hire period for loss of the lift and for any damage that does not constitute fair wear and tear. Any damage shall be reported to Elmia AB for a decision on how the lift should be repaired. Lifts that are lost or damaged beyond repair shall be compensated for by the lessee with a sum equivalent to the replacement value of an identical or equivalent item. The lessee shall be responsible during the hire period for material damage or personal injury arising in connection with the use of the hired equipment. </a:t>
          </a:r>
        </a:p>
        <a:p>
          <a:r>
            <a:rPr lang="en-GB" sz="1200">
              <a:solidFill>
                <a:schemeClr val="dk1"/>
              </a:solidFill>
              <a:effectLst/>
              <a:latin typeface="+mn-lt"/>
              <a:ea typeface="+mn-ea"/>
              <a:cs typeface="Arial" panose="020B0604020202020204" pitchFamily="34" charset="0"/>
            </a:rPr>
            <a:t> </a:t>
          </a:r>
        </a:p>
        <a:p>
          <a:r>
            <a:rPr lang="en-GB" sz="1200" b="1">
              <a:solidFill>
                <a:schemeClr val="dk1"/>
              </a:solidFill>
              <a:effectLst/>
              <a:latin typeface="+mn-lt"/>
              <a:ea typeface="+mn-ea"/>
              <a:cs typeface="Arial" panose="020B0604020202020204" pitchFamily="34" charset="0"/>
            </a:rPr>
            <a:t>9. Cancellation of the agreement</a:t>
          </a:r>
          <a:endParaRPr lang="sv-SE" sz="1200">
            <a:solidFill>
              <a:schemeClr val="dk1"/>
            </a:solidFill>
            <a:effectLst/>
            <a:latin typeface="+mn-lt"/>
            <a:ea typeface="+mn-ea"/>
            <a:cs typeface="Arial" panose="020B0604020202020204" pitchFamily="34" charset="0"/>
          </a:endParaRPr>
        </a:p>
        <a:p>
          <a:r>
            <a:rPr lang="en-GB" sz="1200">
              <a:solidFill>
                <a:schemeClr val="dk1"/>
              </a:solidFill>
              <a:effectLst/>
              <a:latin typeface="+mn-lt"/>
              <a:ea typeface="+mn-ea"/>
              <a:cs typeface="Arial" panose="020B0604020202020204" pitchFamily="34" charset="0"/>
            </a:rPr>
            <a:t>A party shall be entitled to cancel the agreement if the counterparty is guilty of breaching the agreement and does not immediately rectify the situation after being prompted.</a:t>
          </a:r>
        </a:p>
        <a:p>
          <a:r>
            <a:rPr lang="en-GB" sz="1200">
              <a:solidFill>
                <a:schemeClr val="dk1"/>
              </a:solidFill>
              <a:effectLst/>
              <a:latin typeface="+mn-lt"/>
              <a:ea typeface="+mn-ea"/>
              <a:cs typeface="Arial" panose="020B0604020202020204" pitchFamily="34" charset="0"/>
            </a:rPr>
            <a:t> </a:t>
          </a:r>
        </a:p>
        <a:p>
          <a:r>
            <a:rPr lang="en-GB" sz="1200" b="1">
              <a:solidFill>
                <a:schemeClr val="dk1"/>
              </a:solidFill>
              <a:effectLst/>
              <a:latin typeface="+mn-lt"/>
              <a:ea typeface="+mn-ea"/>
              <a:cs typeface="Arial" panose="020B0604020202020204" pitchFamily="34" charset="0"/>
            </a:rPr>
            <a:t>10. Disputes</a:t>
          </a:r>
          <a:endParaRPr lang="sv-SE" sz="1200">
            <a:solidFill>
              <a:schemeClr val="dk1"/>
            </a:solidFill>
            <a:effectLst/>
            <a:latin typeface="+mn-lt"/>
            <a:ea typeface="+mn-ea"/>
            <a:cs typeface="Arial" panose="020B0604020202020204" pitchFamily="34" charset="0"/>
          </a:endParaRPr>
        </a:p>
        <a:p>
          <a:r>
            <a:rPr lang="en-GB" sz="1200">
              <a:solidFill>
                <a:schemeClr val="dk1"/>
              </a:solidFill>
              <a:effectLst/>
              <a:latin typeface="+mn-lt"/>
              <a:ea typeface="+mn-ea"/>
              <a:cs typeface="Arial" panose="020B0604020202020204" pitchFamily="34" charset="0"/>
            </a:rPr>
            <a:t> Disputes arising from the agreement shall be settled in accordance with Swedish law and in a court of law unless the parties can agree in writing on arbitration.</a:t>
          </a:r>
        </a:p>
        <a:p>
          <a:r>
            <a:rPr lang="en-GB" sz="1200">
              <a:solidFill>
                <a:schemeClr val="dk1"/>
              </a:solidFill>
              <a:effectLst/>
              <a:latin typeface="+mn-lt"/>
              <a:ea typeface="+mn-ea"/>
              <a:cs typeface="Arial" panose="020B0604020202020204" pitchFamily="34" charset="0"/>
            </a:rPr>
            <a:t> </a:t>
          </a:r>
        </a:p>
        <a:p>
          <a:r>
            <a:rPr lang="en-GB" sz="1200" b="1">
              <a:solidFill>
                <a:schemeClr val="dk1"/>
              </a:solidFill>
              <a:effectLst/>
              <a:latin typeface="+mn-lt"/>
              <a:ea typeface="+mn-ea"/>
              <a:cs typeface="Arial" panose="020B0604020202020204" pitchFamily="34" charset="0"/>
            </a:rPr>
            <a:t>11. Consent clause</a:t>
          </a:r>
          <a:endParaRPr lang="sv-SE" sz="1200">
            <a:solidFill>
              <a:schemeClr val="dk1"/>
            </a:solidFill>
            <a:effectLst/>
            <a:latin typeface="+mn-lt"/>
            <a:ea typeface="+mn-ea"/>
            <a:cs typeface="Arial" panose="020B0604020202020204" pitchFamily="34" charset="0"/>
          </a:endParaRPr>
        </a:p>
        <a:p>
          <a:r>
            <a:rPr lang="en-GB" sz="1200">
              <a:solidFill>
                <a:schemeClr val="dk1"/>
              </a:solidFill>
              <a:effectLst/>
              <a:latin typeface="+mn-lt"/>
              <a:ea typeface="+mn-ea"/>
              <a:cs typeface="Arial" panose="020B0604020202020204" pitchFamily="34" charset="0"/>
            </a:rPr>
            <a:t>I hereby consent to my personal data being handled in accordance with the Swedish Personal Data Act, PUL, by Elmia AB. The data shall be used for administration purposes regarding the hire. The data shall be accessible together with the hire agreements to personnel who work on administration of hire agreements.</a:t>
          </a:r>
        </a:p>
      </xdr:txBody>
    </xdr:sp>
    <xdr:clientData/>
  </xdr:twoCellAnchor>
  <xdr:twoCellAnchor editAs="oneCell">
    <xdr:from>
      <xdr:col>1</xdr:col>
      <xdr:colOff>123825</xdr:colOff>
      <xdr:row>1</xdr:row>
      <xdr:rowOff>104775</xdr:rowOff>
    </xdr:from>
    <xdr:to>
      <xdr:col>3</xdr:col>
      <xdr:colOff>114301</xdr:colOff>
      <xdr:row>3</xdr:row>
      <xdr:rowOff>78701</xdr:rowOff>
    </xdr:to>
    <xdr:pic>
      <xdr:nvPicPr>
        <xdr:cNvPr id="6" name="Bildobjekt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219075" y="209550"/>
          <a:ext cx="1628776" cy="4597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10582</xdr:colOff>
      <xdr:row>13</xdr:row>
      <xdr:rowOff>57150</xdr:rowOff>
    </xdr:from>
    <xdr:to>
      <xdr:col>5</xdr:col>
      <xdr:colOff>751417</xdr:colOff>
      <xdr:row>26</xdr:row>
      <xdr:rowOff>95249</xdr:rowOff>
    </xdr:to>
    <xdr:sp macro="" textlink="">
      <xdr:nvSpPr>
        <xdr:cNvPr id="3" name="textruta 2">
          <a:extLst>
            <a:ext uri="{FF2B5EF4-FFF2-40B4-BE49-F238E27FC236}">
              <a16:creationId xmlns:a16="http://schemas.microsoft.com/office/drawing/2014/main" id="{00000000-0008-0000-0700-000003000000}"/>
            </a:ext>
          </a:extLst>
        </xdr:cNvPr>
        <xdr:cNvSpPr txBox="1"/>
      </xdr:nvSpPr>
      <xdr:spPr>
        <a:xfrm>
          <a:off x="134407" y="2667000"/>
          <a:ext cx="6436785" cy="2514599"/>
        </a:xfrm>
        <a:prstGeom prst="rect">
          <a:avLst/>
        </a:prstGeom>
        <a:solidFill>
          <a:schemeClr val="lt1"/>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br>
            <a:rPr>
              <a:latin typeface=""/>
              <a:cs typeface=""/>
            </a:rPr>
          </a:br>
          <a:r>
            <a:rPr lang="en-GB" sz="1400" b="1">
              <a:latin typeface="+mn-lt"/>
              <a:cs typeface="Arial" panose="020B0604020202020204" pitchFamily="34" charset="0"/>
            </a:rPr>
            <a:t>Rules for High Construction/Extended Exposure</a:t>
          </a:r>
        </a:p>
        <a:p>
          <a:endParaRPr lang="sv-SE" sz="1100" b="1">
            <a:solidFill>
              <a:schemeClr val="dk1"/>
            </a:solidFill>
            <a:latin typeface="+mn-lt"/>
            <a:ea typeface="+mn-ea"/>
            <a:cs typeface="Arial" panose="020B0604020202020204" pitchFamily="34" charset="0"/>
          </a:endParaRPr>
        </a:p>
        <a:p>
          <a:r>
            <a:rPr lang="en-GB" sz="1200">
              <a:solidFill>
                <a:schemeClr val="dk1"/>
              </a:solidFill>
              <a:latin typeface="+mn-lt"/>
              <a:ea typeface="+mn-ea"/>
              <a:cs typeface="Arial" panose="020B0604020202020204" pitchFamily="34" charset="0"/>
            </a:rPr>
            <a:t>To assure safety at our facility</a:t>
          </a:r>
          <a:r>
            <a:rPr lang="en-GB" sz="1200" baseline="0">
              <a:solidFill>
                <a:schemeClr val="dk1"/>
              </a:solidFill>
              <a:latin typeface="+mn-lt"/>
              <a:ea typeface="+mn-ea"/>
              <a:cs typeface="Arial" panose="020B0604020202020204" pitchFamily="34" charset="0"/>
            </a:rPr>
            <a:t>, building norms must be followed and the correct material must be available for all construction and exposure. By completing this form with the correct details, we can help you in the best way possible. </a:t>
          </a:r>
        </a:p>
        <a:p>
          <a:endParaRPr lang="sv-SE" sz="1200" b="0" baseline="0">
            <a:solidFill>
              <a:schemeClr val="dk1"/>
            </a:solidFill>
            <a:latin typeface="+mn-lt"/>
            <a:ea typeface="+mn-ea"/>
            <a:cs typeface="Arial" panose="020B0604020202020204" pitchFamily="34" charset="0"/>
          </a:endParaRPr>
        </a:p>
        <a:p>
          <a:r>
            <a:rPr lang="en-GB" sz="1200" baseline="0">
              <a:solidFill>
                <a:schemeClr val="dk1"/>
              </a:solidFill>
              <a:latin typeface="+mn-lt"/>
              <a:ea typeface="+mn-ea"/>
              <a:cs typeface="Arial" panose="020B0604020202020204" pitchFamily="34" charset="0"/>
            </a:rPr>
            <a:t>The details should be completed by anyone ordering wiring and hanging up rigging, telphers, signs or similar.</a:t>
          </a:r>
        </a:p>
        <a:p>
          <a:endParaRPr lang="sv-SE" sz="1200" b="0">
            <a:solidFill>
              <a:schemeClr val="dk1"/>
            </a:solidFill>
            <a:latin typeface="+mn-lt"/>
            <a:ea typeface="+mn-ea"/>
            <a:cs typeface="Arial" panose="020B0604020202020204" pitchFamily="34" charset="0"/>
          </a:endParaRPr>
        </a:p>
        <a:p>
          <a:r>
            <a:rPr lang="en-GB" sz="1200">
              <a:solidFill>
                <a:schemeClr val="dk1"/>
              </a:solidFill>
              <a:latin typeface="+mn-lt"/>
              <a:ea typeface="+mn-ea"/>
              <a:cs typeface="Arial" panose="020B0604020202020204" pitchFamily="34" charset="0"/>
            </a:rPr>
            <a:t>Also applies for construction and exposure above the permitted standard height</a:t>
          </a:r>
          <a:r>
            <a:rPr lang="en-GB" sz="1200" baseline="0">
              <a:solidFill>
                <a:schemeClr val="dk1"/>
              </a:solidFill>
              <a:latin typeface="+mn-lt"/>
              <a:ea typeface="+mn-ea"/>
              <a:cs typeface="Arial" panose="020B0604020202020204" pitchFamily="34" charset="0"/>
            </a:rPr>
            <a:t> of 2.5 m.</a:t>
          </a:r>
        </a:p>
        <a:p>
          <a:endParaRPr lang="sv-SE" sz="1100" b="0">
            <a:solidFill>
              <a:schemeClr val="dk1"/>
            </a:solidFill>
            <a:latin typeface="+mn-lt"/>
            <a:ea typeface="+mn-ea"/>
            <a:cs typeface="+mn-cs"/>
          </a:endParaRPr>
        </a:p>
      </xdr:txBody>
    </xdr:sp>
    <xdr:clientData/>
  </xdr:twoCellAnchor>
  <xdr:twoCellAnchor>
    <xdr:from>
      <xdr:col>1</xdr:col>
      <xdr:colOff>10583</xdr:colOff>
      <xdr:row>39</xdr:row>
      <xdr:rowOff>19050</xdr:rowOff>
    </xdr:from>
    <xdr:to>
      <xdr:col>7</xdr:col>
      <xdr:colOff>1449916</xdr:colOff>
      <xdr:row>69</xdr:row>
      <xdr:rowOff>0</xdr:rowOff>
    </xdr:to>
    <xdr:sp macro="" textlink="">
      <xdr:nvSpPr>
        <xdr:cNvPr id="6" name="textruta 5">
          <a:extLst>
            <a:ext uri="{FF2B5EF4-FFF2-40B4-BE49-F238E27FC236}">
              <a16:creationId xmlns:a16="http://schemas.microsoft.com/office/drawing/2014/main" id="{00000000-0008-0000-0700-000006000000}"/>
            </a:ext>
          </a:extLst>
        </xdr:cNvPr>
        <xdr:cNvSpPr txBox="1"/>
      </xdr:nvSpPr>
      <xdr:spPr bwMode="auto">
        <a:xfrm>
          <a:off x="134408" y="7543800"/>
          <a:ext cx="9649883" cy="5715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sv-SE" sz="1200" b="1">
            <a:solidFill>
              <a:schemeClr val="dk1"/>
            </a:solidFill>
            <a:latin typeface="Arial" panose="020B0604020202020204" pitchFamily="34" charset="0"/>
            <a:ea typeface="+mn-ea"/>
            <a:cs typeface="Arial" panose="020B0604020202020204" pitchFamily="34" charset="0"/>
          </a:endParaRPr>
        </a:p>
        <a:p>
          <a:r>
            <a:rPr lang="en-GB" sz="1400" b="1">
              <a:solidFill>
                <a:schemeClr val="dk1"/>
              </a:solidFill>
              <a:latin typeface="+mn-lt"/>
              <a:ea typeface="+mn-ea"/>
              <a:cs typeface="Arial" panose="020B0604020202020204" pitchFamily="34" charset="0"/>
            </a:rPr>
            <a:t>Accepted on the condition that:</a:t>
          </a:r>
          <a:r>
            <a:rPr lang="en-GB" sz="1400">
              <a:solidFill>
                <a:schemeClr val="dk1"/>
              </a:solidFill>
              <a:latin typeface="+mn-lt"/>
              <a:ea typeface="+mn-ea"/>
              <a:cs typeface="Arial" panose="020B0604020202020204" pitchFamily="34" charset="0"/>
            </a:rPr>
            <a:t> </a:t>
          </a:r>
          <a:endParaRPr lang="sv-SE" sz="1400">
            <a:latin typeface="+mn-lt"/>
            <a:cs typeface="Arial" panose="020B0604020202020204" pitchFamily="34" charset="0"/>
          </a:endParaRPr>
        </a:p>
        <a:p>
          <a:endParaRPr lang="sv-SE" sz="1200">
            <a:solidFill>
              <a:schemeClr val="dk1"/>
            </a:solidFill>
            <a:latin typeface="+mn-lt"/>
            <a:ea typeface="+mn-ea"/>
            <a:cs typeface="Arial" panose="020B0604020202020204" pitchFamily="34" charset="0"/>
          </a:endParaRPr>
        </a:p>
        <a:p>
          <a:r>
            <a:rPr lang="en-GB" sz="1200">
              <a:solidFill>
                <a:schemeClr val="dk1"/>
              </a:solidFill>
              <a:latin typeface="+mn-lt"/>
              <a:ea typeface="+mn-ea"/>
              <a:cs typeface="Arial" panose="020B0604020202020204" pitchFamily="34" charset="0"/>
            </a:rPr>
            <a:t>1. A written application is submitted to Elmia AB no later than two months prior to the start of the fair. </a:t>
          </a:r>
        </a:p>
        <a:p>
          <a:endParaRPr lang="sv-SE" sz="1200">
            <a:solidFill>
              <a:schemeClr val="dk1"/>
            </a:solidFill>
            <a:latin typeface="+mn-lt"/>
            <a:ea typeface="+mn-ea"/>
            <a:cs typeface="Arial" panose="020B0604020202020204" pitchFamily="34" charset="0"/>
          </a:endParaRPr>
        </a:p>
        <a:p>
          <a:r>
            <a:rPr lang="en-GB" sz="1200">
              <a:solidFill>
                <a:schemeClr val="dk1"/>
              </a:solidFill>
              <a:latin typeface="+mn-lt"/>
              <a:ea typeface="+mn-ea"/>
              <a:cs typeface="Arial" panose="020B0604020202020204" pitchFamily="34" charset="0"/>
            </a:rPr>
            <a:t>2. The promotional material is at least 2 m from the neighbouring stand. </a:t>
          </a:r>
          <a:endParaRPr lang="sv-SE" sz="1200">
            <a:latin typeface="+mn-lt"/>
            <a:cs typeface="Arial" panose="020B0604020202020204" pitchFamily="34" charset="0"/>
          </a:endParaRPr>
        </a:p>
        <a:p>
          <a:r>
            <a:rPr lang="en-GB" sz="1200">
              <a:solidFill>
                <a:schemeClr val="dk1"/>
              </a:solidFill>
              <a:latin typeface="+mn-lt"/>
              <a:ea typeface="+mn-ea"/>
              <a:cs typeface="Arial" panose="020B0604020202020204" pitchFamily="34" charset="0"/>
            </a:rPr>
            <a:t>Construction closer than this is accepted provided the neighbouring stand is notified no later than</a:t>
          </a:r>
          <a:r>
            <a:rPr lang="en-GB" sz="1200" baseline="0">
              <a:solidFill>
                <a:schemeClr val="dk1"/>
              </a:solidFill>
              <a:latin typeface="+mn-lt"/>
              <a:ea typeface="+mn-ea"/>
              <a:cs typeface="Arial" panose="020B0604020202020204" pitchFamily="34" charset="0"/>
            </a:rPr>
            <a:t> </a:t>
          </a:r>
          <a:r>
            <a:rPr lang="en-GB" sz="1200" b="1" baseline="0">
              <a:solidFill>
                <a:schemeClr val="dk1"/>
              </a:solidFill>
              <a:latin typeface="+mn-lt"/>
              <a:ea typeface="+mn-ea"/>
              <a:cs typeface="Arial" panose="020B0604020202020204" pitchFamily="34" charset="0"/>
            </a:rPr>
            <a:t>4 weeks </a:t>
          </a:r>
          <a:r>
            <a:rPr lang="en-GB" sz="1200" baseline="0">
              <a:solidFill>
                <a:schemeClr val="dk1"/>
              </a:solidFill>
              <a:latin typeface="+mn-lt"/>
              <a:ea typeface="+mn-ea"/>
              <a:cs typeface="Arial" panose="020B0604020202020204" pitchFamily="34" charset="0"/>
            </a:rPr>
            <a:t>before the moving-in date.</a:t>
          </a:r>
          <a:br>
            <a:rPr>
              <a:solidFill>
                <a:schemeClr val="bg1"/>
              </a:solidFill>
              <a:latin typeface="+mn-lt"/>
              <a:ea typeface=""/>
              <a:cs typeface=""/>
            </a:rPr>
          </a:br>
          <a:r>
            <a:rPr lang="en-GB" sz="1200" b="1">
              <a:solidFill>
                <a:schemeClr val="dk1"/>
              </a:solidFill>
              <a:latin typeface="+mn-lt"/>
              <a:ea typeface="+mn-ea"/>
              <a:cs typeface="Arial" panose="020B0604020202020204" pitchFamily="34" charset="0"/>
            </a:rPr>
            <a:t>See the illustration above, point 1.</a:t>
          </a:r>
          <a:r>
            <a:rPr lang="en-GB" sz="1200">
              <a:solidFill>
                <a:schemeClr val="dk1"/>
              </a:solidFill>
              <a:latin typeface="+mn-lt"/>
              <a:ea typeface="+mn-ea"/>
              <a:cs typeface="Arial" panose="020B0604020202020204" pitchFamily="34" charset="0"/>
            </a:rPr>
            <a:t> </a:t>
          </a:r>
          <a:endParaRPr lang="sv-SE" sz="1200">
            <a:latin typeface="+mn-lt"/>
            <a:cs typeface="Arial" panose="020B0604020202020204" pitchFamily="34" charset="0"/>
          </a:endParaRPr>
        </a:p>
        <a:p>
          <a:endParaRPr lang="sv-SE" sz="1200">
            <a:solidFill>
              <a:schemeClr val="dk1"/>
            </a:solidFill>
            <a:latin typeface="+mn-lt"/>
            <a:ea typeface="+mn-ea"/>
            <a:cs typeface="Arial" panose="020B0604020202020204" pitchFamily="34" charset="0"/>
          </a:endParaRPr>
        </a:p>
        <a:p>
          <a:r>
            <a:rPr lang="en-GB" sz="1200">
              <a:solidFill>
                <a:schemeClr val="dk1"/>
              </a:solidFill>
              <a:latin typeface="+mn-lt"/>
              <a:ea typeface="+mn-ea"/>
              <a:cs typeface="Arial" panose="020B0604020202020204" pitchFamily="34" charset="0"/>
            </a:rPr>
            <a:t>3. Construction/exposure more than 2 m from a neighbouring stand may contain text, a logo or some other message. Construction/exposure closer than 2 m to a neighbouring stand must be white and clear. </a:t>
          </a:r>
          <a:r>
            <a:rPr lang="en-GB" sz="1200" b="1">
              <a:solidFill>
                <a:schemeClr val="dk1"/>
              </a:solidFill>
              <a:latin typeface="+mn-lt"/>
              <a:ea typeface="+mn-ea"/>
              <a:cs typeface="Arial" panose="020B0604020202020204" pitchFamily="34" charset="0"/>
            </a:rPr>
            <a:t>See the illustration above, point 2.</a:t>
          </a:r>
          <a:endParaRPr lang="sv-SE" sz="1200">
            <a:solidFill>
              <a:schemeClr val="dk1"/>
            </a:solidFill>
            <a:latin typeface="+mn-lt"/>
            <a:ea typeface="+mn-ea"/>
            <a:cs typeface="Arial" panose="020B0604020202020204" pitchFamily="34" charset="0"/>
          </a:endParaRPr>
        </a:p>
        <a:p>
          <a:endParaRPr lang="sv-SE" sz="1200">
            <a:solidFill>
              <a:schemeClr val="dk1"/>
            </a:solidFill>
            <a:latin typeface="+mn-lt"/>
            <a:ea typeface="+mn-ea"/>
            <a:cs typeface="Arial" panose="020B0604020202020204" pitchFamily="34" charset="0"/>
          </a:endParaRPr>
        </a:p>
        <a:p>
          <a:r>
            <a:rPr lang="en-GB" sz="1200">
              <a:solidFill>
                <a:schemeClr val="dk1"/>
              </a:solidFill>
              <a:latin typeface="+mn-lt"/>
              <a:ea typeface="+mn-ea"/>
              <a:cs typeface="Arial" panose="020B0604020202020204" pitchFamily="34" charset="0"/>
            </a:rPr>
            <a:t>4. No more than 50% of the stand area may be used for extended exposure.</a:t>
          </a:r>
          <a:br>
            <a:rPr>
              <a:solidFill>
                <a:schemeClr val="bg1"/>
              </a:solidFill>
              <a:latin typeface="+mn-lt"/>
              <a:ea typeface=""/>
              <a:cs typeface=""/>
            </a:rPr>
          </a:br>
          <a:endParaRPr lang="sv-SE" sz="1200">
            <a:solidFill>
              <a:schemeClr val="dk1"/>
            </a:solidFill>
            <a:latin typeface="+mn-lt"/>
            <a:ea typeface="+mn-ea"/>
            <a:cs typeface="Arial" panose="020B0604020202020204" pitchFamily="34" charset="0"/>
          </a:endParaRPr>
        </a:p>
        <a:p>
          <a:r>
            <a:rPr lang="en-GB" sz="1200">
              <a:solidFill>
                <a:schemeClr val="dk1"/>
              </a:solidFill>
              <a:latin typeface="+mn-lt"/>
              <a:ea typeface="+mn-ea"/>
              <a:cs typeface="Arial" panose="020B0604020202020204" pitchFamily="34" charset="0"/>
            </a:rPr>
            <a:t>5. Such constructions must comply with official Swedish Building Regulations (Svensk Byggnorm) as well as special fire and evacuation regulations prescribed by the relevant authorities.</a:t>
          </a:r>
          <a:endParaRPr lang="sv-SE" sz="1200">
            <a:latin typeface="+mn-lt"/>
            <a:cs typeface="Arial" panose="020B0604020202020204" pitchFamily="34" charset="0"/>
          </a:endParaRPr>
        </a:p>
        <a:p>
          <a:endParaRPr lang="sv-SE" sz="1200">
            <a:solidFill>
              <a:schemeClr val="dk1"/>
            </a:solidFill>
            <a:latin typeface="+mn-lt"/>
            <a:ea typeface="+mn-ea"/>
            <a:cs typeface="Arial" panose="020B0604020202020204" pitchFamily="34" charset="0"/>
          </a:endParaRPr>
        </a:p>
        <a:p>
          <a:r>
            <a:rPr lang="en-GB" sz="1200">
              <a:solidFill>
                <a:schemeClr val="dk1"/>
              </a:solidFill>
              <a:latin typeface="+mn-lt"/>
              <a:ea typeface="+mn-ea"/>
              <a:cs typeface="Arial" panose="020B0604020202020204" pitchFamily="34" charset="0"/>
            </a:rPr>
            <a:t>6. Stand construction work may not be started before Elmia AB has given permission in writing. Elmia AB reserves the right to request any further particulars it may require.</a:t>
          </a:r>
          <a:endParaRPr lang="sv-SE" sz="1200">
            <a:latin typeface="+mn-lt"/>
            <a:cs typeface="Arial" panose="020B0604020202020204" pitchFamily="34" charset="0"/>
          </a:endParaRPr>
        </a:p>
        <a:p>
          <a:endParaRPr lang="sv-SE" sz="1200">
            <a:solidFill>
              <a:schemeClr val="dk1"/>
            </a:solidFill>
            <a:latin typeface="+mn-lt"/>
            <a:ea typeface="+mn-ea"/>
            <a:cs typeface="Arial" panose="020B0604020202020204" pitchFamily="34" charset="0"/>
          </a:endParaRPr>
        </a:p>
        <a:p>
          <a:r>
            <a:rPr lang="en-GB" sz="1200">
              <a:solidFill>
                <a:schemeClr val="dk1"/>
              </a:solidFill>
              <a:latin typeface="+mn-lt"/>
              <a:ea typeface="+mn-ea"/>
              <a:cs typeface="Arial" panose="020B0604020202020204" pitchFamily="34" charset="0"/>
            </a:rPr>
            <a:t>7. The use of ‘beach flags’ or similar exposure materials that are freestanding and are above the maximum height of 2.5 m do not require a separate application.</a:t>
          </a:r>
        </a:p>
        <a:p>
          <a:endParaRPr lang="sv-SE" sz="1200">
            <a:solidFill>
              <a:schemeClr val="dk1"/>
            </a:solidFill>
            <a:latin typeface="+mn-lt"/>
            <a:ea typeface="+mn-ea"/>
            <a:cs typeface="Arial" panose="020B0604020202020204" pitchFamily="34" charset="0"/>
          </a:endParaRPr>
        </a:p>
        <a:p>
          <a:r>
            <a:rPr lang="en-GB" sz="1200">
              <a:solidFill>
                <a:schemeClr val="dk1"/>
              </a:solidFill>
              <a:latin typeface="+mn-lt"/>
              <a:ea typeface="+mn-ea"/>
              <a:cs typeface="Arial" panose="020B0604020202020204" pitchFamily="34" charset="0"/>
            </a:rPr>
            <a:t>8. An extended exposure fee of SEK 5,000 will be charged on your service invoice at the end of the fair. Beach flags as per point 7 above are charged at SEK 1,000 each. However, the </a:t>
          </a:r>
          <a:r>
            <a:rPr lang="en-GB" sz="1200">
              <a:solidFill>
                <a:schemeClr val="dk1"/>
              </a:solidFill>
              <a:effectLst/>
              <a:latin typeface="+mn-lt"/>
              <a:ea typeface="+mn-ea"/>
              <a:cs typeface="Arial" panose="020B0604020202020204" pitchFamily="34" charset="0"/>
            </a:rPr>
            <a:t>maximum charge for</a:t>
          </a:r>
          <a:r>
            <a:rPr lang="en-GB" sz="1200" baseline="0">
              <a:solidFill>
                <a:schemeClr val="dk1"/>
              </a:solidFill>
              <a:effectLst/>
              <a:latin typeface="+mn-lt"/>
              <a:ea typeface="+mn-ea"/>
              <a:cs typeface="Arial" panose="020B0604020202020204" pitchFamily="34" charset="0"/>
            </a:rPr>
            <a:t> </a:t>
          </a:r>
          <a:r>
            <a:rPr lang="en-GB" sz="1200">
              <a:solidFill>
                <a:schemeClr val="dk1"/>
              </a:solidFill>
              <a:latin typeface="+mn-lt"/>
              <a:ea typeface="+mn-ea"/>
              <a:cs typeface="Arial" panose="020B0604020202020204" pitchFamily="34" charset="0"/>
            </a:rPr>
            <a:t>excess height is SEK 5,000 per stand.</a:t>
          </a:r>
          <a:r>
            <a:rPr lang="en-GB" sz="1200" baseline="0">
              <a:solidFill>
                <a:schemeClr val="dk1"/>
              </a:solidFill>
              <a:latin typeface="+mn-lt"/>
              <a:ea typeface="+mn-ea"/>
              <a:cs typeface="Arial" panose="020B0604020202020204" pitchFamily="34" charset="0"/>
            </a:rPr>
            <a:t> </a:t>
          </a:r>
          <a:endParaRPr lang="sv-SE" sz="1200">
            <a:latin typeface="+mn-lt"/>
            <a:cs typeface="Arial" panose="020B0604020202020204" pitchFamily="34" charset="0"/>
          </a:endParaRPr>
        </a:p>
        <a:p>
          <a:endParaRPr lang="sv-SE" sz="1200" b="1">
            <a:solidFill>
              <a:schemeClr val="dk1"/>
            </a:solidFill>
            <a:latin typeface="+mn-lt"/>
            <a:ea typeface="+mn-ea"/>
            <a:cs typeface="Arial" panose="020B0604020202020204" pitchFamily="34" charset="0"/>
          </a:endParaRPr>
        </a:p>
        <a:p>
          <a:endParaRPr lang="sv-SE" sz="1200" b="1">
            <a:solidFill>
              <a:schemeClr val="dk1"/>
            </a:solidFill>
            <a:latin typeface="+mn-lt"/>
            <a:ea typeface="+mn-ea"/>
            <a:cs typeface="Arial" panose="020B0604020202020204" pitchFamily="34" charset="0"/>
          </a:endParaRPr>
        </a:p>
        <a:p>
          <a:r>
            <a:rPr lang="en-GB" sz="1200" b="1">
              <a:solidFill>
                <a:schemeClr val="dk1"/>
              </a:solidFill>
              <a:latin typeface="+mn-lt"/>
              <a:ea typeface="+mn-ea"/>
              <a:cs typeface="Arial" panose="020B0604020202020204" pitchFamily="34" charset="0"/>
            </a:rPr>
            <a:t>EXCEPTIONS</a:t>
          </a:r>
          <a:r>
            <a:rPr lang="en-GB" sz="1200">
              <a:solidFill>
                <a:schemeClr val="dk1"/>
              </a:solidFill>
              <a:latin typeface="+mn-lt"/>
              <a:ea typeface="+mn-ea"/>
              <a:cs typeface="Arial" panose="020B0604020202020204" pitchFamily="34" charset="0"/>
            </a:rPr>
            <a:t> </a:t>
          </a:r>
          <a:endParaRPr lang="sv-SE" sz="1200">
            <a:latin typeface="+mn-lt"/>
            <a:cs typeface="Arial" panose="020B0604020202020204" pitchFamily="34" charset="0"/>
          </a:endParaRPr>
        </a:p>
        <a:p>
          <a:r>
            <a:rPr lang="en-GB" sz="1200">
              <a:solidFill>
                <a:schemeClr val="dk1"/>
              </a:solidFill>
              <a:latin typeface="+mn-lt"/>
              <a:ea typeface="+mn-ea"/>
              <a:cs typeface="Arial" panose="020B0604020202020204" pitchFamily="34" charset="0"/>
            </a:rPr>
            <a:t>Light rigging and</a:t>
          </a:r>
          <a:r>
            <a:rPr lang="en-GB" sz="1200" baseline="0">
              <a:solidFill>
                <a:schemeClr val="dk1"/>
              </a:solidFill>
              <a:latin typeface="+mn-lt"/>
              <a:ea typeface="+mn-ea"/>
              <a:cs typeface="Arial" panose="020B0604020202020204" pitchFamily="34" charset="0"/>
            </a:rPr>
            <a:t> own products above 2.5 m </a:t>
          </a:r>
          <a:r>
            <a:rPr lang="en-GB" sz="1200">
              <a:solidFill>
                <a:schemeClr val="dk1"/>
              </a:solidFill>
              <a:latin typeface="+mn-lt"/>
              <a:ea typeface="+mn-ea"/>
              <a:cs typeface="Arial" panose="020B0604020202020204" pitchFamily="34" charset="0"/>
            </a:rPr>
            <a:t>in height are not</a:t>
          </a:r>
          <a:r>
            <a:rPr lang="en-GB" sz="1200" baseline="0">
              <a:solidFill>
                <a:schemeClr val="dk1"/>
              </a:solidFill>
              <a:latin typeface="+mn-lt"/>
              <a:ea typeface="+mn-ea"/>
              <a:cs typeface="Arial" panose="020B0604020202020204" pitchFamily="34" charset="0"/>
            </a:rPr>
            <a:t> counted as </a:t>
          </a:r>
          <a:r>
            <a:rPr lang="en-GB" sz="1200">
              <a:solidFill>
                <a:schemeClr val="dk1"/>
              </a:solidFill>
              <a:latin typeface="+mn-lt"/>
              <a:ea typeface="+mn-ea"/>
              <a:cs typeface="Arial" panose="020B0604020202020204" pitchFamily="34" charset="0"/>
            </a:rPr>
            <a:t>high construction/extended exposure.</a:t>
          </a:r>
          <a:endParaRPr lang="sv-SE" sz="1200" b="1">
            <a:solidFill>
              <a:schemeClr val="dk1"/>
            </a:solidFill>
            <a:latin typeface="+mn-lt"/>
            <a:ea typeface="+mn-ea"/>
            <a:cs typeface="Arial" panose="020B0604020202020204" pitchFamily="34" charset="0"/>
          </a:endParaRPr>
        </a:p>
        <a:p>
          <a:endParaRPr lang="sv-SE" sz="1100"/>
        </a:p>
      </xdr:txBody>
    </xdr:sp>
    <xdr:clientData/>
  </xdr:twoCellAnchor>
  <xdr:twoCellAnchor>
    <xdr:from>
      <xdr:col>2</xdr:col>
      <xdr:colOff>1042769</xdr:colOff>
      <xdr:row>1</xdr:row>
      <xdr:rowOff>157509</xdr:rowOff>
    </xdr:from>
    <xdr:to>
      <xdr:col>7</xdr:col>
      <xdr:colOff>785970</xdr:colOff>
      <xdr:row>3</xdr:row>
      <xdr:rowOff>380999</xdr:rowOff>
    </xdr:to>
    <xdr:sp macro="" textlink="">
      <xdr:nvSpPr>
        <xdr:cNvPr id="2" name="textruta 1">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2281019" y="252759"/>
          <a:ext cx="6929284" cy="6256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600" b="1">
              <a:latin typeface="+mn-lt"/>
              <a:cs typeface="Arial" panose="020B0604020202020204" pitchFamily="34" charset="0"/>
            </a:rPr>
            <a:t>APPLICATION FOR HIGH CONSTRUCTION/EXTENDED EXPOSURE</a:t>
          </a:r>
        </a:p>
        <a:p>
          <a:pPr algn="ctr"/>
          <a:r>
            <a:rPr lang="en-GB" sz="1800" b="1">
              <a:latin typeface="+mn-lt"/>
              <a:cs typeface="Arial" panose="020B0604020202020204" pitchFamily="34" charset="0"/>
            </a:rPr>
            <a:t>Send to: </a:t>
          </a:r>
          <a:r>
            <a:rPr lang="en-GB" sz="1800" b="1">
              <a:solidFill>
                <a:schemeClr val="accent2">
                  <a:lumMod val="60000"/>
                  <a:lumOff val="40000"/>
                </a:schemeClr>
              </a:solidFill>
              <a:latin typeface="+mn-lt"/>
              <a:cs typeface="Arial" panose="020B0604020202020204" pitchFamily="34" charset="0"/>
            </a:rPr>
            <a:t>expo@elmia.se</a:t>
          </a:r>
        </a:p>
        <a:p>
          <a:endParaRPr lang="sv-SE" sz="1600" b="1">
            <a:latin typeface="Arial" panose="020B0604020202020204" pitchFamily="34" charset="0"/>
            <a:cs typeface="Arial" panose="020B0604020202020204" pitchFamily="34" charset="0"/>
          </a:endParaRPr>
        </a:p>
      </xdr:txBody>
    </xdr:sp>
    <xdr:clientData/>
  </xdr:twoCellAnchor>
  <xdr:twoCellAnchor>
    <xdr:from>
      <xdr:col>5</xdr:col>
      <xdr:colOff>746202</xdr:colOff>
      <xdr:row>13</xdr:row>
      <xdr:rowOff>52917</xdr:rowOff>
    </xdr:from>
    <xdr:to>
      <xdr:col>7</xdr:col>
      <xdr:colOff>1375028</xdr:colOff>
      <xdr:row>26</xdr:row>
      <xdr:rowOff>95249</xdr:rowOff>
    </xdr:to>
    <xdr:pic>
      <xdr:nvPicPr>
        <xdr:cNvPr id="10" name="Bildobjekt 4" descr="höjdbyggnation, illustration ny">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06785" y="2878667"/>
          <a:ext cx="3147660" cy="251883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169333</xdr:colOff>
      <xdr:row>1</xdr:row>
      <xdr:rowOff>116416</xdr:rowOff>
    </xdr:from>
    <xdr:to>
      <xdr:col>2</xdr:col>
      <xdr:colOff>655109</xdr:colOff>
      <xdr:row>3</xdr:row>
      <xdr:rowOff>173950</xdr:rowOff>
    </xdr:to>
    <xdr:pic>
      <xdr:nvPicPr>
        <xdr:cNvPr id="7" name="Bildobjekt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a:stretch>
          <a:fillRect/>
        </a:stretch>
      </xdr:blipFill>
      <xdr:spPr>
        <a:xfrm>
          <a:off x="264583" y="211666"/>
          <a:ext cx="1628776" cy="45970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9525</xdr:colOff>
      <xdr:row>42</xdr:row>
      <xdr:rowOff>168087</xdr:rowOff>
    </xdr:from>
    <xdr:to>
      <xdr:col>8</xdr:col>
      <xdr:colOff>1456765</xdr:colOff>
      <xdr:row>62</xdr:row>
      <xdr:rowOff>152399</xdr:rowOff>
    </xdr:to>
    <xdr:sp macro="" textlink="">
      <xdr:nvSpPr>
        <xdr:cNvPr id="6" name="textruta 5">
          <a:extLst>
            <a:ext uri="{FF2B5EF4-FFF2-40B4-BE49-F238E27FC236}">
              <a16:creationId xmlns:a16="http://schemas.microsoft.com/office/drawing/2014/main" id="{00000000-0008-0000-0800-000006000000}"/>
            </a:ext>
          </a:extLst>
        </xdr:cNvPr>
        <xdr:cNvSpPr txBox="1"/>
      </xdr:nvSpPr>
      <xdr:spPr>
        <a:xfrm>
          <a:off x="222437" y="8079440"/>
          <a:ext cx="8731063" cy="3581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dk1"/>
              </a:solidFill>
              <a:effectLst/>
              <a:latin typeface="+mn-lt"/>
              <a:ea typeface="+mn-ea"/>
              <a:cs typeface="Arial" panose="020B0604020202020204" pitchFamily="34" charset="0"/>
            </a:rPr>
            <a:t>Rules on changing</a:t>
          </a:r>
          <a:r>
            <a:rPr lang="en-GB" sz="1200" b="1" baseline="0">
              <a:solidFill>
                <a:schemeClr val="dk1"/>
              </a:solidFill>
              <a:effectLst/>
              <a:latin typeface="+mn-lt"/>
              <a:ea typeface="+mn-ea"/>
              <a:cs typeface="Arial" panose="020B0604020202020204" pitchFamily="34" charset="0"/>
            </a:rPr>
            <a:t> building times</a:t>
          </a:r>
        </a:p>
        <a:p>
          <a:endParaRPr lang="sv-SE" sz="1200">
            <a:effectLst/>
            <a:latin typeface="+mn-lt"/>
            <a:cs typeface="Arial" panose="020B0604020202020204" pitchFamily="34" charset="0"/>
          </a:endParaRPr>
        </a:p>
        <a:p>
          <a:r>
            <a:rPr lang="en-GB" sz="1200">
              <a:solidFill>
                <a:schemeClr val="dk1"/>
              </a:solidFill>
              <a:effectLst/>
              <a:latin typeface="+mn-lt"/>
              <a:ea typeface="+mn-ea"/>
              <a:cs typeface="Arial" panose="020B0604020202020204" pitchFamily="34" charset="0"/>
            </a:rPr>
            <a:t>Elmia is responsible for safety at the facility and each person who carries out building work within the facility is required to follow the set rules provided </a:t>
          </a:r>
          <a:r>
            <a:rPr lang="en-GB" sz="1200">
              <a:solidFill>
                <a:schemeClr val="tx1"/>
              </a:solidFill>
              <a:effectLst/>
              <a:latin typeface="+mn-lt"/>
              <a:ea typeface="+mn-ea"/>
              <a:cs typeface="Arial" panose="020B0604020202020204" pitchFamily="34" charset="0"/>
            </a:rPr>
            <a:t>in</a:t>
          </a:r>
          <a:r>
            <a:rPr lang="en-GB" sz="1200" baseline="0">
              <a:solidFill>
                <a:schemeClr val="tx1"/>
              </a:solidFill>
              <a:effectLst/>
              <a:latin typeface="+mn-lt"/>
              <a:ea typeface="+mn-ea"/>
              <a:cs typeface="Arial" panose="020B0604020202020204" pitchFamily="34" charset="0"/>
            </a:rPr>
            <a:t> </a:t>
          </a:r>
          <a:r>
            <a:rPr lang="en-GB" sz="1200" b="1" u="sng">
              <a:solidFill>
                <a:srgbClr val="0070C0"/>
              </a:solidFill>
              <a:effectLst/>
              <a:latin typeface="+mn-lt"/>
              <a:ea typeface="+mn-ea"/>
              <a:cs typeface="Arial" panose="020B0604020202020204" pitchFamily="34" charset="0"/>
            </a:rPr>
            <a:t>General Terms &amp; Conditions Elmia</a:t>
          </a:r>
          <a:r>
            <a:rPr lang="en-GB" sz="1200" b="1" u="sng" baseline="0">
              <a:solidFill>
                <a:srgbClr val="0070C0"/>
              </a:solidFill>
              <a:effectLst/>
              <a:latin typeface="+mn-lt"/>
              <a:ea typeface="+mn-ea"/>
              <a:cs typeface="Arial" panose="020B0604020202020204" pitchFamily="34" charset="0"/>
            </a:rPr>
            <a:t> AB</a:t>
          </a:r>
          <a:r>
            <a:rPr lang="en-GB" sz="1200" b="1">
              <a:solidFill>
                <a:srgbClr val="0070C0"/>
              </a:solidFill>
              <a:effectLst/>
              <a:latin typeface="+mn-lt"/>
              <a:ea typeface="+mn-ea"/>
              <a:cs typeface="Arial" panose="020B0604020202020204" pitchFamily="34" charset="0"/>
            </a:rPr>
            <a:t> </a:t>
          </a:r>
          <a:r>
            <a:rPr lang="en-GB" sz="1200">
              <a:solidFill>
                <a:schemeClr val="dk1"/>
              </a:solidFill>
              <a:effectLst/>
              <a:latin typeface="+mn-lt"/>
              <a:ea typeface="+mn-ea"/>
              <a:cs typeface="Arial" panose="020B0604020202020204" pitchFamily="34" charset="0"/>
            </a:rPr>
            <a:t>and Elmia's </a:t>
          </a:r>
          <a:r>
            <a:rPr lang="en-GB" sz="1200" b="1" u="sng">
              <a:solidFill>
                <a:srgbClr val="0070C0"/>
              </a:solidFill>
              <a:effectLst/>
              <a:latin typeface="+mn-lt"/>
              <a:ea typeface="+mn-ea"/>
              <a:cs typeface="Arial" panose="020B0604020202020204" pitchFamily="34" charset="0"/>
            </a:rPr>
            <a:t>Technical Guide</a:t>
          </a:r>
          <a:r>
            <a:rPr lang="en-GB" sz="1200">
              <a:solidFill>
                <a:schemeClr val="dk1"/>
              </a:solidFill>
              <a:effectLst/>
              <a:latin typeface="+mn-lt"/>
              <a:ea typeface="+mn-ea"/>
              <a:cs typeface="Arial" panose="020B0604020202020204" pitchFamily="34" charset="0"/>
            </a:rPr>
            <a:t>. By submitting this application, the applicant accepts the terms and conditions associated with Elmia’s rules.</a:t>
          </a:r>
          <a:endParaRPr lang="sv-SE" sz="1200">
            <a:effectLst/>
            <a:latin typeface="+mn-lt"/>
            <a:cs typeface="Arial" panose="020B0604020202020204" pitchFamily="34" charset="0"/>
          </a:endParaRPr>
        </a:p>
        <a:p>
          <a:r>
            <a:rPr lang="en-GB" sz="1200">
              <a:solidFill>
                <a:schemeClr val="dk1"/>
              </a:solidFill>
              <a:effectLst/>
              <a:latin typeface="+mn-lt"/>
              <a:ea typeface="+mn-ea"/>
              <a:cs typeface="Arial" panose="020B0604020202020204" pitchFamily="34" charset="0"/>
            </a:rPr>
            <a:t>If the application is submitted without this document as a basis, for example by e-mail, Elmia shall transfer the data from the application onto this document as a basis for the application.  If you, the applicant, do not accept Elmia’s rules, you are entitled to withdraw the application by return of post. The application shall be considered confirmed and approved three (3) days after confirmation has been sent by Elmia. </a:t>
          </a:r>
        </a:p>
        <a:p>
          <a:endParaRPr lang="sv-SE" sz="1200">
            <a:solidFill>
              <a:schemeClr val="dk1"/>
            </a:solidFill>
            <a:effectLst/>
            <a:latin typeface="+mn-lt"/>
            <a:ea typeface="+mn-ea"/>
            <a:cs typeface="Arial" panose="020B0604020202020204" pitchFamily="34" charset="0"/>
          </a:endParaRPr>
        </a:p>
        <a:p>
          <a:pPr marL="171450" indent="-171450">
            <a:buFont typeface="Arial" panose="020B0604020202020204" pitchFamily="34" charset="0"/>
            <a:buChar char="•"/>
          </a:pPr>
          <a:r>
            <a:rPr lang="en-GB" sz="1200">
              <a:solidFill>
                <a:schemeClr val="dk1"/>
              </a:solidFill>
              <a:effectLst/>
              <a:latin typeface="+mn-lt"/>
              <a:ea typeface="+mn-ea"/>
              <a:cs typeface="Arial" panose="020B0604020202020204" pitchFamily="34" charset="0"/>
            </a:rPr>
            <a:t>Elmia cannot guarantee that the products and services ordered will be delivered during the earlier moving-in period. Elmia shall not take any financial liability for costs arising due to any waiting times.</a:t>
          </a:r>
          <a:endParaRPr lang="sv-SE" sz="1200">
            <a:effectLst/>
            <a:latin typeface="+mn-lt"/>
            <a:cs typeface="Arial" panose="020B0604020202020204" pitchFamily="34" charset="0"/>
          </a:endParaRPr>
        </a:p>
        <a:p>
          <a:pPr marL="171450" indent="-171450">
            <a:buFont typeface="Arial" panose="020B0604020202020204" pitchFamily="34" charset="0"/>
            <a:buChar char="•"/>
          </a:pPr>
          <a:r>
            <a:rPr lang="en-GB" sz="1200">
              <a:solidFill>
                <a:schemeClr val="dk1"/>
              </a:solidFill>
              <a:effectLst/>
              <a:latin typeface="+mn-lt"/>
              <a:ea typeface="+mn-ea"/>
              <a:cs typeface="Arial" panose="020B0604020202020204" pitchFamily="34" charset="0"/>
            </a:rPr>
            <a:t>Electricity supply is ordered separately via Exhibitor Service. Specify Building current 230V (62373) or</a:t>
          </a:r>
          <a:r>
            <a:rPr lang="en-GB" sz="1200" baseline="0">
              <a:solidFill>
                <a:schemeClr val="dk1"/>
              </a:solidFill>
              <a:effectLst/>
              <a:latin typeface="+mn-lt"/>
              <a:ea typeface="+mn-ea"/>
              <a:cs typeface="Arial" panose="020B0604020202020204" pitchFamily="34" charset="0"/>
            </a:rPr>
            <a:t> </a:t>
          </a:r>
          <a:r>
            <a:rPr lang="en-GB" sz="1200">
              <a:solidFill>
                <a:schemeClr val="dk1"/>
              </a:solidFill>
              <a:effectLst/>
              <a:latin typeface="+mn-lt"/>
              <a:ea typeface="+mn-ea"/>
              <a:cs typeface="Arial" panose="020B0604020202020204" pitchFamily="34" charset="0"/>
            </a:rPr>
            <a:t>400V (62372).</a:t>
          </a:r>
          <a:endParaRPr lang="sv-SE" sz="1200">
            <a:effectLst/>
            <a:latin typeface="+mn-lt"/>
            <a:cs typeface="Arial" panose="020B0604020202020204" pitchFamily="34" charset="0"/>
          </a:endParaRPr>
        </a:p>
        <a:p>
          <a:pPr marL="171450" indent="-171450">
            <a:buFont typeface="Arial" panose="020B0604020202020204" pitchFamily="34" charset="0"/>
            <a:buChar char="•"/>
          </a:pPr>
          <a:r>
            <a:rPr lang="en-GB" sz="1200">
              <a:solidFill>
                <a:schemeClr val="dk1"/>
              </a:solidFill>
              <a:effectLst/>
              <a:latin typeface="+mn-lt"/>
              <a:ea typeface="+mn-ea"/>
              <a:cs typeface="Arial" panose="020B0604020202020204" pitchFamily="34" charset="0"/>
            </a:rPr>
            <a:t>Orders during non-official moving-in and moving-out periods are made via Exhibitor Service in accordance with the prevailing price list.</a:t>
          </a:r>
          <a:endParaRPr lang="sv-SE" sz="1200">
            <a:effectLst/>
            <a:latin typeface="+mn-lt"/>
            <a:cs typeface="Arial" panose="020B0604020202020204" pitchFamily="34" charset="0"/>
          </a:endParaRPr>
        </a:p>
        <a:p>
          <a:pPr marL="171450" indent="-171450">
            <a:buFont typeface="Arial" panose="020B0604020202020204" pitchFamily="34" charset="0"/>
            <a:buChar char="•"/>
          </a:pPr>
          <a:r>
            <a:rPr lang="en-GB" sz="1200">
              <a:solidFill>
                <a:schemeClr val="dk1"/>
              </a:solidFill>
              <a:effectLst/>
              <a:latin typeface="+mn-lt"/>
              <a:ea typeface="+mn-ea"/>
              <a:cs typeface="Arial" panose="020B0604020202020204" pitchFamily="34" charset="0"/>
            </a:rPr>
            <a:t>Work may only be carried out in the stand specified above.</a:t>
          </a:r>
          <a:endParaRPr lang="sv-SE" sz="1200">
            <a:effectLst/>
            <a:latin typeface="+mn-lt"/>
            <a:cs typeface="Arial" panose="020B0604020202020204" pitchFamily="34" charset="0"/>
          </a:endParaRPr>
        </a:p>
        <a:p>
          <a:pPr marL="171450" indent="-171450">
            <a:buFont typeface="Arial" panose="020B0604020202020204" pitchFamily="34" charset="0"/>
            <a:buChar char="•"/>
          </a:pPr>
          <a:r>
            <a:rPr lang="en-GB" sz="1200">
              <a:solidFill>
                <a:schemeClr val="dk1"/>
              </a:solidFill>
              <a:effectLst/>
              <a:latin typeface="+mn-lt"/>
              <a:ea typeface="+mn-ea"/>
              <a:cs typeface="Arial" panose="020B0604020202020204" pitchFamily="34" charset="0"/>
            </a:rPr>
            <a:t>Aisles must be kept free of objects. No material may be stored in surrounding stands.</a:t>
          </a:r>
          <a:endParaRPr lang="sv-SE" sz="1200">
            <a:effectLst/>
            <a:latin typeface="+mn-lt"/>
            <a:cs typeface="Arial" panose="020B0604020202020204" pitchFamily="34" charset="0"/>
          </a:endParaRPr>
        </a:p>
        <a:p>
          <a:pPr marL="171450" indent="-171450">
            <a:buFont typeface="Arial" panose="020B0604020202020204" pitchFamily="34" charset="0"/>
            <a:buChar char="•"/>
          </a:pPr>
          <a:r>
            <a:rPr lang="en-GB" sz="1200">
              <a:solidFill>
                <a:schemeClr val="dk1"/>
              </a:solidFill>
              <a:effectLst/>
              <a:latin typeface="+mn-lt"/>
              <a:ea typeface="+mn-ea"/>
              <a:cs typeface="Arial" panose="020B0604020202020204" pitchFamily="34" charset="0"/>
            </a:rPr>
            <a:t>The instructions of Elmia’s Production Management must be followed. </a:t>
          </a:r>
          <a:endParaRPr lang="sv-SE" sz="1200">
            <a:effectLst/>
            <a:latin typeface="+mn-lt"/>
            <a:cs typeface="Arial" panose="020B0604020202020204" pitchFamily="34" charset="0"/>
          </a:endParaRPr>
        </a:p>
        <a:p>
          <a:pPr marL="171450" indent="-171450">
            <a:buFont typeface="Arial" panose="020B0604020202020204" pitchFamily="34" charset="0"/>
            <a:buChar char="•"/>
          </a:pPr>
          <a:r>
            <a:rPr lang="en-GB" sz="1200">
              <a:solidFill>
                <a:schemeClr val="dk1"/>
              </a:solidFill>
              <a:effectLst/>
              <a:latin typeface="+mn-lt"/>
              <a:ea typeface="+mn-ea"/>
              <a:cs typeface="Arial" panose="020B0604020202020204" pitchFamily="34" charset="0"/>
            </a:rPr>
            <a:t>Vehicle parking and transport must be limited to designated places. </a:t>
          </a:r>
          <a:endParaRPr lang="sv-SE" sz="1200">
            <a:effectLst/>
            <a:latin typeface="+mn-lt"/>
            <a:cs typeface="Arial" panose="020B0604020202020204" pitchFamily="34" charset="0"/>
          </a:endParaRPr>
        </a:p>
        <a:p>
          <a:pPr marL="171450" indent="-171450">
            <a:buFont typeface="Arial" panose="020B0604020202020204" pitchFamily="34" charset="0"/>
            <a:buChar char="•"/>
          </a:pPr>
          <a:r>
            <a:rPr lang="en-GB" sz="1200">
              <a:solidFill>
                <a:schemeClr val="dk1"/>
              </a:solidFill>
              <a:effectLst/>
              <a:latin typeface="+mn-lt"/>
              <a:ea typeface="+mn-ea"/>
              <a:cs typeface="Arial" panose="020B0604020202020204" pitchFamily="34" charset="0"/>
            </a:rPr>
            <a:t>Elmia shall charge the applying party unless otherwise stated.</a:t>
          </a:r>
          <a:br>
            <a:rPr>
              <a:solidFill>
                <a:schemeClr val="bg1"/>
              </a:solidFill>
              <a:effectLst/>
              <a:latin typeface="+mn-lt"/>
              <a:ea typeface=""/>
              <a:cs typeface=""/>
            </a:rPr>
          </a:br>
          <a:br>
            <a:rPr>
              <a:solidFill>
                <a:schemeClr val="bg1"/>
              </a:solidFill>
              <a:effectLst/>
              <a:latin typeface=""/>
              <a:ea typeface=""/>
              <a:cs typeface=""/>
            </a:rPr>
          </a:br>
          <a:endParaRPr lang="sv-SE" sz="1400" b="1">
            <a:latin typeface="Arial" panose="020B0604020202020204" pitchFamily="34" charset="0"/>
            <a:cs typeface="Arial" panose="020B0604020202020204" pitchFamily="34" charset="0"/>
          </a:endParaRPr>
        </a:p>
      </xdr:txBody>
    </xdr:sp>
    <xdr:clientData/>
  </xdr:twoCellAnchor>
  <xdr:twoCellAnchor>
    <xdr:from>
      <xdr:col>5</xdr:col>
      <xdr:colOff>952500</xdr:colOff>
      <xdr:row>44</xdr:row>
      <xdr:rowOff>179915</xdr:rowOff>
    </xdr:from>
    <xdr:to>
      <xdr:col>6</xdr:col>
      <xdr:colOff>2106082</xdr:colOff>
      <xdr:row>45</xdr:row>
      <xdr:rowOff>179915</xdr:rowOff>
    </xdr:to>
    <xdr:sp macro="" textlink="">
      <xdr:nvSpPr>
        <xdr:cNvPr id="2" name="textruta 1">
          <a:hlinkClick xmlns:r="http://schemas.openxmlformats.org/officeDocument/2006/relationships" r:id="rId1"/>
          <a:extLst>
            <a:ext uri="{FF2B5EF4-FFF2-40B4-BE49-F238E27FC236}">
              <a16:creationId xmlns:a16="http://schemas.microsoft.com/office/drawing/2014/main" id="{00000000-0008-0000-0800-000002000000}"/>
            </a:ext>
          </a:extLst>
        </xdr:cNvPr>
        <xdr:cNvSpPr txBox="1"/>
      </xdr:nvSpPr>
      <xdr:spPr>
        <a:xfrm>
          <a:off x="4773083" y="8085665"/>
          <a:ext cx="2349499" cy="179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a:p>
      </xdr:txBody>
    </xdr:sp>
    <xdr:clientData/>
  </xdr:twoCellAnchor>
  <xdr:twoCellAnchor>
    <xdr:from>
      <xdr:col>1</xdr:col>
      <xdr:colOff>3152</xdr:colOff>
      <xdr:row>12</xdr:row>
      <xdr:rowOff>152399</xdr:rowOff>
    </xdr:from>
    <xdr:to>
      <xdr:col>8</xdr:col>
      <xdr:colOff>1181100</xdr:colOff>
      <xdr:row>18</xdr:row>
      <xdr:rowOff>180975</xdr:rowOff>
    </xdr:to>
    <xdr:sp macro="" textlink="">
      <xdr:nvSpPr>
        <xdr:cNvPr id="3" name="textruta 2">
          <a:extLst>
            <a:ext uri="{FF2B5EF4-FFF2-40B4-BE49-F238E27FC236}">
              <a16:creationId xmlns:a16="http://schemas.microsoft.com/office/drawing/2014/main" id="{00000000-0008-0000-0800-000003000000}"/>
            </a:ext>
          </a:extLst>
        </xdr:cNvPr>
        <xdr:cNvSpPr txBox="1"/>
      </xdr:nvSpPr>
      <xdr:spPr>
        <a:xfrm>
          <a:off x="98402" y="2343149"/>
          <a:ext cx="8578873" cy="11906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latin typeface="+mn-lt"/>
              <a:cs typeface="Arial" panose="020B0604020202020204" pitchFamily="34" charset="0"/>
            </a:rPr>
            <a:t>The fee is SEK 2,000 per stand per day</a:t>
          </a:r>
        </a:p>
        <a:p>
          <a:endParaRPr lang="sv-SE" sz="1400">
            <a:latin typeface="+mn-lt"/>
            <a:cs typeface="Arial" panose="020B0604020202020204" pitchFamily="34" charset="0"/>
          </a:endParaRPr>
        </a:p>
        <a:p>
          <a:r>
            <a:rPr lang="en-GB" sz="1100">
              <a:latin typeface="+mn-lt"/>
              <a:cs typeface="Arial" panose="020B0604020202020204" pitchFamily="34" charset="0"/>
            </a:rPr>
            <a:t>Fee charged to Exhibitor	</a:t>
          </a:r>
        </a:p>
        <a:p>
          <a:r>
            <a:rPr lang="en-GB" sz="1100">
              <a:latin typeface="+mn-lt"/>
              <a:cs typeface="Arial" panose="020B0604020202020204" pitchFamily="34" charset="0"/>
            </a:rPr>
            <a:t>Fee charged to Stand Builder	</a:t>
          </a:r>
          <a:r>
            <a:rPr lang="en-GB" sz="1000">
              <a:latin typeface="+mn-lt"/>
              <a:cs typeface="Arial" panose="020B0604020202020204" pitchFamily="34" charset="0"/>
            </a:rPr>
            <a:t>	</a:t>
          </a:r>
          <a:br>
            <a:rPr lang="en-GB" sz="1000">
              <a:latin typeface="+mn-lt"/>
              <a:cs typeface="Arial" panose="020B0604020202020204" pitchFamily="34" charset="0"/>
            </a:rPr>
          </a:br>
          <a:r>
            <a:rPr lang="en-GB" sz="1000">
              <a:latin typeface="+mn-lt"/>
              <a:cs typeface="Arial" panose="020B0604020202020204" pitchFamily="34" charset="0"/>
            </a:rPr>
            <a:t>			</a:t>
          </a:r>
          <a:br>
            <a:rPr lang="en-GB" sz="1000">
              <a:latin typeface="+mn-lt"/>
              <a:cs typeface="Arial" panose="020B0604020202020204" pitchFamily="34" charset="0"/>
            </a:rPr>
          </a:br>
          <a:r>
            <a:rPr lang="en-GB" sz="1000">
              <a:latin typeface="+mn-lt"/>
              <a:cs typeface="Arial" panose="020B0604020202020204" pitchFamily="34" charset="0"/>
            </a:rPr>
            <a:t>			</a:t>
          </a:r>
          <a:r>
            <a:rPr lang="en-GB" sz="1000">
              <a:solidFill>
                <a:schemeClr val="dk1"/>
              </a:solidFill>
              <a:effectLst/>
              <a:latin typeface="+mn-lt"/>
              <a:ea typeface="+mn-ea"/>
              <a:cs typeface="Arial" panose="020B0604020202020204" pitchFamily="34" charset="0"/>
            </a:rPr>
            <a:t>(please tick one)</a:t>
          </a:r>
          <a:endParaRPr lang="sv-SE" sz="1000">
            <a:latin typeface="+mn-lt"/>
            <a:cs typeface="Arial" panose="020B0604020202020204" pitchFamily="34" charset="0"/>
          </a:endParaRPr>
        </a:p>
        <a:p>
          <a:endParaRPr lang="sv-SE" sz="1400">
            <a:latin typeface="Arial" panose="020B0604020202020204" pitchFamily="34" charset="0"/>
            <a:cs typeface="Arial" panose="020B0604020202020204" pitchFamily="34" charset="0"/>
          </a:endParaRPr>
        </a:p>
      </xdr:txBody>
    </xdr:sp>
    <xdr:clientData/>
  </xdr:twoCellAnchor>
  <xdr:oneCellAnchor>
    <xdr:from>
      <xdr:col>3</xdr:col>
      <xdr:colOff>1609725</xdr:colOff>
      <xdr:row>48</xdr:row>
      <xdr:rowOff>161925</xdr:rowOff>
    </xdr:from>
    <xdr:ext cx="1724025" cy="200025"/>
    <xdr:sp macro="" textlink="">
      <xdr:nvSpPr>
        <xdr:cNvPr id="7" name="textruta 6">
          <a:extLst>
            <a:ext uri="{FF2B5EF4-FFF2-40B4-BE49-F238E27FC236}">
              <a16:creationId xmlns:a16="http://schemas.microsoft.com/office/drawing/2014/main" id="{00000000-0008-0000-0800-000007000000}"/>
            </a:ext>
          </a:extLst>
        </xdr:cNvPr>
        <xdr:cNvSpPr txBox="1"/>
      </xdr:nvSpPr>
      <xdr:spPr>
        <a:xfrm>
          <a:off x="2752725" y="9115425"/>
          <a:ext cx="1724025"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sv-SE" sz="1100"/>
        </a:p>
      </xdr:txBody>
    </xdr:sp>
    <xdr:clientData/>
  </xdr:oneCellAnchor>
  <xdr:twoCellAnchor>
    <xdr:from>
      <xdr:col>3</xdr:col>
      <xdr:colOff>1095375</xdr:colOff>
      <xdr:row>45</xdr:row>
      <xdr:rowOff>152400</xdr:rowOff>
    </xdr:from>
    <xdr:to>
      <xdr:col>6</xdr:col>
      <xdr:colOff>285750</xdr:colOff>
      <xdr:row>47</xdr:row>
      <xdr:rowOff>9525</xdr:rowOff>
    </xdr:to>
    <xdr:sp macro="" textlink="">
      <xdr:nvSpPr>
        <xdr:cNvPr id="8" name="textruta 7">
          <a:hlinkClick xmlns:r="http://schemas.openxmlformats.org/officeDocument/2006/relationships" r:id="rId2"/>
          <a:extLst>
            <a:ext uri="{FF2B5EF4-FFF2-40B4-BE49-F238E27FC236}">
              <a16:creationId xmlns:a16="http://schemas.microsoft.com/office/drawing/2014/main" id="{00000000-0008-0000-0800-000008000000}"/>
            </a:ext>
          </a:extLst>
        </xdr:cNvPr>
        <xdr:cNvSpPr txBox="1"/>
      </xdr:nvSpPr>
      <xdr:spPr>
        <a:xfrm>
          <a:off x="2390775" y="8610600"/>
          <a:ext cx="27908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a:p>
      </xdr:txBody>
    </xdr:sp>
    <xdr:clientData/>
  </xdr:twoCellAnchor>
  <xdr:twoCellAnchor>
    <xdr:from>
      <xdr:col>6</xdr:col>
      <xdr:colOff>1066800</xdr:colOff>
      <xdr:row>45</xdr:row>
      <xdr:rowOff>161925</xdr:rowOff>
    </xdr:from>
    <xdr:to>
      <xdr:col>7</xdr:col>
      <xdr:colOff>714375</xdr:colOff>
      <xdr:row>47</xdr:row>
      <xdr:rowOff>19050</xdr:rowOff>
    </xdr:to>
    <xdr:sp macro="" textlink="">
      <xdr:nvSpPr>
        <xdr:cNvPr id="27" name="textruta 26">
          <a:hlinkClick xmlns:r="http://schemas.openxmlformats.org/officeDocument/2006/relationships" r:id="rId3"/>
          <a:extLst>
            <a:ext uri="{FF2B5EF4-FFF2-40B4-BE49-F238E27FC236}">
              <a16:creationId xmlns:a16="http://schemas.microsoft.com/office/drawing/2014/main" id="{00000000-0008-0000-0800-00001B000000}"/>
            </a:ext>
          </a:extLst>
        </xdr:cNvPr>
        <xdr:cNvSpPr txBox="1"/>
      </xdr:nvSpPr>
      <xdr:spPr>
        <a:xfrm>
          <a:off x="5962650" y="8620125"/>
          <a:ext cx="125730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a:p>
      </xdr:txBody>
    </xdr:sp>
    <xdr:clientData/>
  </xdr:twoCellAnchor>
  <xdr:twoCellAnchor>
    <xdr:from>
      <xdr:col>3</xdr:col>
      <xdr:colOff>1175817</xdr:colOff>
      <xdr:row>1</xdr:row>
      <xdr:rowOff>122828</xdr:rowOff>
    </xdr:from>
    <xdr:to>
      <xdr:col>8</xdr:col>
      <xdr:colOff>762000</xdr:colOff>
      <xdr:row>4</xdr:row>
      <xdr:rowOff>133350</xdr:rowOff>
    </xdr:to>
    <xdr:sp macro="" textlink="">
      <xdr:nvSpPr>
        <xdr:cNvPr id="20" name="textruta 19">
          <a:hlinkClick xmlns:r="http://schemas.openxmlformats.org/officeDocument/2006/relationships" r:id="rId4"/>
          <a:extLst>
            <a:ext uri="{FF2B5EF4-FFF2-40B4-BE49-F238E27FC236}">
              <a16:creationId xmlns:a16="http://schemas.microsoft.com/office/drawing/2014/main" id="{00000000-0008-0000-0800-000014000000}"/>
            </a:ext>
          </a:extLst>
        </xdr:cNvPr>
        <xdr:cNvSpPr txBox="1"/>
      </xdr:nvSpPr>
      <xdr:spPr>
        <a:xfrm>
          <a:off x="2471217" y="218078"/>
          <a:ext cx="5786958" cy="59154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600" b="1">
              <a:latin typeface="+mn-lt"/>
              <a:cs typeface="Arial" panose="020B0604020202020204" pitchFamily="34" charset="0"/>
            </a:rPr>
            <a:t>APPLICATION FOR</a:t>
          </a:r>
          <a:r>
            <a:rPr lang="en-GB" sz="1600" b="1" baseline="0">
              <a:latin typeface="+mn-lt"/>
              <a:cs typeface="Arial" panose="020B0604020202020204" pitchFamily="34" charset="0"/>
            </a:rPr>
            <a:t> </a:t>
          </a:r>
          <a:r>
            <a:rPr lang="en-GB" sz="1600" b="1">
              <a:latin typeface="+mn-lt"/>
              <a:cs typeface="Arial" panose="020B0604020202020204" pitchFamily="34" charset="0"/>
            </a:rPr>
            <a:t>CHANGE OF CONSTRUCTION TIME</a:t>
          </a:r>
        </a:p>
        <a:p>
          <a:pPr algn="ctr"/>
          <a:r>
            <a:rPr lang="en-GB" sz="1600" b="1">
              <a:solidFill>
                <a:sysClr val="windowText" lastClr="000000"/>
              </a:solidFill>
              <a:latin typeface="+mn-lt"/>
              <a:cs typeface="Arial" panose="020B0604020202020204" pitchFamily="34" charset="0"/>
            </a:rPr>
            <a:t>Send to: </a:t>
          </a:r>
          <a:r>
            <a:rPr lang="en-GB" sz="1600" b="1">
              <a:solidFill>
                <a:schemeClr val="accent2">
                  <a:lumMod val="60000"/>
                  <a:lumOff val="40000"/>
                </a:schemeClr>
              </a:solidFill>
              <a:latin typeface="+mn-lt"/>
              <a:cs typeface="Arial" panose="020B0604020202020204" pitchFamily="34" charset="0"/>
            </a:rPr>
            <a:t>productionservice@elmia.se </a:t>
          </a:r>
        </a:p>
      </xdr:txBody>
    </xdr:sp>
    <xdr:clientData/>
  </xdr:twoCellAnchor>
  <mc:AlternateContent xmlns:mc="http://schemas.openxmlformats.org/markup-compatibility/2006">
    <mc:Choice xmlns:a14="http://schemas.microsoft.com/office/drawing/2010/main" Requires="a14">
      <xdr:twoCellAnchor editAs="oneCell">
        <xdr:from>
          <xdr:col>7</xdr:col>
          <xdr:colOff>228600</xdr:colOff>
          <xdr:row>23</xdr:row>
          <xdr:rowOff>104775</xdr:rowOff>
        </xdr:from>
        <xdr:to>
          <xdr:col>7</xdr:col>
          <xdr:colOff>504825</xdr:colOff>
          <xdr:row>25</xdr:row>
          <xdr:rowOff>9525</xdr:rowOff>
        </xdr:to>
        <xdr:sp macro="" textlink="">
          <xdr:nvSpPr>
            <xdr:cNvPr id="14550" name="Check Box 214" hidden="1">
              <a:extLst>
                <a:ext uri="{63B3BB69-23CF-44E3-9099-C40C66FF867C}">
                  <a14:compatExt spid="_x0000_s14550"/>
                </a:ext>
                <a:ext uri="{FF2B5EF4-FFF2-40B4-BE49-F238E27FC236}">
                  <a16:creationId xmlns:a16="http://schemas.microsoft.com/office/drawing/2014/main" id="{00000000-0008-0000-0800-0000D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22</xdr:row>
          <xdr:rowOff>114300</xdr:rowOff>
        </xdr:from>
        <xdr:to>
          <xdr:col>7</xdr:col>
          <xdr:colOff>504825</xdr:colOff>
          <xdr:row>24</xdr:row>
          <xdr:rowOff>9525</xdr:rowOff>
        </xdr:to>
        <xdr:sp macro="" textlink="">
          <xdr:nvSpPr>
            <xdr:cNvPr id="14551" name="Check Box 215" hidden="1">
              <a:extLst>
                <a:ext uri="{63B3BB69-23CF-44E3-9099-C40C66FF867C}">
                  <a14:compatExt spid="_x0000_s14551"/>
                </a:ext>
                <a:ext uri="{FF2B5EF4-FFF2-40B4-BE49-F238E27FC236}">
                  <a16:creationId xmlns:a16="http://schemas.microsoft.com/office/drawing/2014/main" id="{00000000-0008-0000-0800-0000D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21</xdr:row>
          <xdr:rowOff>152400</xdr:rowOff>
        </xdr:from>
        <xdr:to>
          <xdr:col>7</xdr:col>
          <xdr:colOff>504825</xdr:colOff>
          <xdr:row>23</xdr:row>
          <xdr:rowOff>0</xdr:rowOff>
        </xdr:to>
        <xdr:sp macro="" textlink="">
          <xdr:nvSpPr>
            <xdr:cNvPr id="14552" name="Check Box 216" hidden="1">
              <a:extLst>
                <a:ext uri="{63B3BB69-23CF-44E3-9099-C40C66FF867C}">
                  <a14:compatExt spid="_x0000_s14552"/>
                </a:ext>
                <a:ext uri="{FF2B5EF4-FFF2-40B4-BE49-F238E27FC236}">
                  <a16:creationId xmlns:a16="http://schemas.microsoft.com/office/drawing/2014/main" id="{00000000-0008-0000-0800-0000D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657225</xdr:colOff>
          <xdr:row>23</xdr:row>
          <xdr:rowOff>114300</xdr:rowOff>
        </xdr:from>
        <xdr:to>
          <xdr:col>8</xdr:col>
          <xdr:colOff>933450</xdr:colOff>
          <xdr:row>25</xdr:row>
          <xdr:rowOff>9525</xdr:rowOff>
        </xdr:to>
        <xdr:sp macro="" textlink="">
          <xdr:nvSpPr>
            <xdr:cNvPr id="14553" name="Check Box 217" hidden="1">
              <a:extLst>
                <a:ext uri="{63B3BB69-23CF-44E3-9099-C40C66FF867C}">
                  <a14:compatExt spid="_x0000_s14553"/>
                </a:ext>
                <a:ext uri="{FF2B5EF4-FFF2-40B4-BE49-F238E27FC236}">
                  <a16:creationId xmlns:a16="http://schemas.microsoft.com/office/drawing/2014/main" id="{00000000-0008-0000-0800-0000D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657225</xdr:colOff>
          <xdr:row>22</xdr:row>
          <xdr:rowOff>104775</xdr:rowOff>
        </xdr:from>
        <xdr:to>
          <xdr:col>8</xdr:col>
          <xdr:colOff>933450</xdr:colOff>
          <xdr:row>24</xdr:row>
          <xdr:rowOff>0</xdr:rowOff>
        </xdr:to>
        <xdr:sp macro="" textlink="">
          <xdr:nvSpPr>
            <xdr:cNvPr id="14554" name="Check Box 218" hidden="1">
              <a:extLst>
                <a:ext uri="{63B3BB69-23CF-44E3-9099-C40C66FF867C}">
                  <a14:compatExt spid="_x0000_s14554"/>
                </a:ext>
                <a:ext uri="{FF2B5EF4-FFF2-40B4-BE49-F238E27FC236}">
                  <a16:creationId xmlns:a16="http://schemas.microsoft.com/office/drawing/2014/main" id="{00000000-0008-0000-0800-0000D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657225</xdr:colOff>
          <xdr:row>21</xdr:row>
          <xdr:rowOff>142875</xdr:rowOff>
        </xdr:from>
        <xdr:to>
          <xdr:col>8</xdr:col>
          <xdr:colOff>942975</xdr:colOff>
          <xdr:row>22</xdr:row>
          <xdr:rowOff>161925</xdr:rowOff>
        </xdr:to>
        <xdr:sp macro="" textlink="">
          <xdr:nvSpPr>
            <xdr:cNvPr id="14555" name="Check Box 219" hidden="1">
              <a:extLst>
                <a:ext uri="{63B3BB69-23CF-44E3-9099-C40C66FF867C}">
                  <a14:compatExt spid="_x0000_s14555"/>
                </a:ext>
                <a:ext uri="{FF2B5EF4-FFF2-40B4-BE49-F238E27FC236}">
                  <a16:creationId xmlns:a16="http://schemas.microsoft.com/office/drawing/2014/main" id="{00000000-0008-0000-0800-0000D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15</xdr:row>
          <xdr:rowOff>38100</xdr:rowOff>
        </xdr:from>
        <xdr:to>
          <xdr:col>4</xdr:col>
          <xdr:colOff>762000</xdr:colOff>
          <xdr:row>16</xdr:row>
          <xdr:rowOff>66675</xdr:rowOff>
        </xdr:to>
        <xdr:sp macro="" textlink="">
          <xdr:nvSpPr>
            <xdr:cNvPr id="14547" name="Check Box 211" hidden="1">
              <a:extLst>
                <a:ext uri="{63B3BB69-23CF-44E3-9099-C40C66FF867C}">
                  <a14:compatExt spid="_x0000_s14547"/>
                </a:ext>
                <a:ext uri="{FF2B5EF4-FFF2-40B4-BE49-F238E27FC236}">
                  <a16:creationId xmlns:a16="http://schemas.microsoft.com/office/drawing/2014/main" id="{00000000-0008-0000-0800-0000D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15</xdr:row>
          <xdr:rowOff>190500</xdr:rowOff>
        </xdr:from>
        <xdr:to>
          <xdr:col>4</xdr:col>
          <xdr:colOff>762000</xdr:colOff>
          <xdr:row>17</xdr:row>
          <xdr:rowOff>19050</xdr:rowOff>
        </xdr:to>
        <xdr:sp macro="" textlink="">
          <xdr:nvSpPr>
            <xdr:cNvPr id="14548" name="Check Box 212" hidden="1">
              <a:extLst>
                <a:ext uri="{63B3BB69-23CF-44E3-9099-C40C66FF867C}">
                  <a14:compatExt spid="_x0000_s14548"/>
                </a:ext>
                <a:ext uri="{FF2B5EF4-FFF2-40B4-BE49-F238E27FC236}">
                  <a16:creationId xmlns:a16="http://schemas.microsoft.com/office/drawing/2014/main" id="{00000000-0008-0000-0800-0000D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35</xdr:row>
          <xdr:rowOff>142875</xdr:rowOff>
        </xdr:from>
        <xdr:to>
          <xdr:col>7</xdr:col>
          <xdr:colOff>514350</xdr:colOff>
          <xdr:row>37</xdr:row>
          <xdr:rowOff>9525</xdr:rowOff>
        </xdr:to>
        <xdr:sp macro="" textlink="">
          <xdr:nvSpPr>
            <xdr:cNvPr id="14562" name="Check Box 226" hidden="1">
              <a:extLst>
                <a:ext uri="{63B3BB69-23CF-44E3-9099-C40C66FF867C}">
                  <a14:compatExt spid="_x0000_s14562"/>
                </a:ext>
                <a:ext uri="{FF2B5EF4-FFF2-40B4-BE49-F238E27FC236}">
                  <a16:creationId xmlns:a16="http://schemas.microsoft.com/office/drawing/2014/main" id="{00000000-0008-0000-0800-0000E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34</xdr:row>
          <xdr:rowOff>142875</xdr:rowOff>
        </xdr:from>
        <xdr:to>
          <xdr:col>7</xdr:col>
          <xdr:colOff>514350</xdr:colOff>
          <xdr:row>36</xdr:row>
          <xdr:rowOff>0</xdr:rowOff>
        </xdr:to>
        <xdr:sp macro="" textlink="">
          <xdr:nvSpPr>
            <xdr:cNvPr id="14563" name="Check Box 227" hidden="1">
              <a:extLst>
                <a:ext uri="{63B3BB69-23CF-44E3-9099-C40C66FF867C}">
                  <a14:compatExt spid="_x0000_s14563"/>
                </a:ext>
                <a:ext uri="{FF2B5EF4-FFF2-40B4-BE49-F238E27FC236}">
                  <a16:creationId xmlns:a16="http://schemas.microsoft.com/office/drawing/2014/main" id="{00000000-0008-0000-0800-0000E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33</xdr:row>
          <xdr:rowOff>180975</xdr:rowOff>
        </xdr:from>
        <xdr:to>
          <xdr:col>7</xdr:col>
          <xdr:colOff>514350</xdr:colOff>
          <xdr:row>35</xdr:row>
          <xdr:rowOff>9525</xdr:rowOff>
        </xdr:to>
        <xdr:sp macro="" textlink="">
          <xdr:nvSpPr>
            <xdr:cNvPr id="14564" name="Check Box 228" hidden="1">
              <a:extLst>
                <a:ext uri="{63B3BB69-23CF-44E3-9099-C40C66FF867C}">
                  <a14:compatExt spid="_x0000_s14564"/>
                </a:ext>
                <a:ext uri="{FF2B5EF4-FFF2-40B4-BE49-F238E27FC236}">
                  <a16:creationId xmlns:a16="http://schemas.microsoft.com/office/drawing/2014/main" id="{00000000-0008-0000-0800-0000E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666750</xdr:colOff>
          <xdr:row>35</xdr:row>
          <xdr:rowOff>152400</xdr:rowOff>
        </xdr:from>
        <xdr:to>
          <xdr:col>8</xdr:col>
          <xdr:colOff>942975</xdr:colOff>
          <xdr:row>37</xdr:row>
          <xdr:rowOff>9525</xdr:rowOff>
        </xdr:to>
        <xdr:sp macro="" textlink="">
          <xdr:nvSpPr>
            <xdr:cNvPr id="14565" name="Check Box 229" hidden="1">
              <a:extLst>
                <a:ext uri="{63B3BB69-23CF-44E3-9099-C40C66FF867C}">
                  <a14:compatExt spid="_x0000_s14565"/>
                </a:ext>
                <a:ext uri="{FF2B5EF4-FFF2-40B4-BE49-F238E27FC236}">
                  <a16:creationId xmlns:a16="http://schemas.microsoft.com/office/drawing/2014/main" id="{00000000-0008-0000-0800-0000E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666750</xdr:colOff>
          <xdr:row>34</xdr:row>
          <xdr:rowOff>142875</xdr:rowOff>
        </xdr:from>
        <xdr:to>
          <xdr:col>8</xdr:col>
          <xdr:colOff>942975</xdr:colOff>
          <xdr:row>36</xdr:row>
          <xdr:rowOff>0</xdr:rowOff>
        </xdr:to>
        <xdr:sp macro="" textlink="">
          <xdr:nvSpPr>
            <xdr:cNvPr id="14566" name="Check Box 230" hidden="1">
              <a:extLst>
                <a:ext uri="{63B3BB69-23CF-44E3-9099-C40C66FF867C}">
                  <a14:compatExt spid="_x0000_s14566"/>
                </a:ext>
                <a:ext uri="{FF2B5EF4-FFF2-40B4-BE49-F238E27FC236}">
                  <a16:creationId xmlns:a16="http://schemas.microsoft.com/office/drawing/2014/main" id="{00000000-0008-0000-0800-0000E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666750</xdr:colOff>
          <xdr:row>33</xdr:row>
          <xdr:rowOff>180975</xdr:rowOff>
        </xdr:from>
        <xdr:to>
          <xdr:col>8</xdr:col>
          <xdr:colOff>952500</xdr:colOff>
          <xdr:row>35</xdr:row>
          <xdr:rowOff>0</xdr:rowOff>
        </xdr:to>
        <xdr:sp macro="" textlink="">
          <xdr:nvSpPr>
            <xdr:cNvPr id="14567" name="Check Box 231" hidden="1">
              <a:extLst>
                <a:ext uri="{63B3BB69-23CF-44E3-9099-C40C66FF867C}">
                  <a14:compatExt spid="_x0000_s14567"/>
                </a:ext>
                <a:ext uri="{FF2B5EF4-FFF2-40B4-BE49-F238E27FC236}">
                  <a16:creationId xmlns:a16="http://schemas.microsoft.com/office/drawing/2014/main" id="{00000000-0008-0000-0800-0000E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38100</xdr:colOff>
      <xdr:row>1</xdr:row>
      <xdr:rowOff>133350</xdr:rowOff>
    </xdr:from>
    <xdr:to>
      <xdr:col>3</xdr:col>
      <xdr:colOff>581026</xdr:colOff>
      <xdr:row>4</xdr:row>
      <xdr:rowOff>12026</xdr:rowOff>
    </xdr:to>
    <xdr:pic>
      <xdr:nvPicPr>
        <xdr:cNvPr id="29" name="Bildobjekt 28">
          <a:extLst>
            <a:ext uri="{FF2B5EF4-FFF2-40B4-BE49-F238E27FC236}">
              <a16:creationId xmlns:a16="http://schemas.microsoft.com/office/drawing/2014/main" id="{00000000-0008-0000-0800-00001D000000}"/>
            </a:ext>
          </a:extLst>
        </xdr:cNvPr>
        <xdr:cNvPicPr>
          <a:picLocks noChangeAspect="1"/>
        </xdr:cNvPicPr>
      </xdr:nvPicPr>
      <xdr:blipFill>
        <a:blip xmlns:r="http://schemas.openxmlformats.org/officeDocument/2006/relationships" r:embed="rId5"/>
        <a:stretch>
          <a:fillRect/>
        </a:stretch>
      </xdr:blipFill>
      <xdr:spPr>
        <a:xfrm>
          <a:off x="247650" y="228600"/>
          <a:ext cx="1628776" cy="45970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45381</xdr:colOff>
      <xdr:row>12</xdr:row>
      <xdr:rowOff>169022</xdr:rowOff>
    </xdr:from>
    <xdr:to>
      <xdr:col>7</xdr:col>
      <xdr:colOff>1348065</xdr:colOff>
      <xdr:row>28</xdr:row>
      <xdr:rowOff>45383</xdr:rowOff>
    </xdr:to>
    <xdr:sp macro="" textlink="">
      <xdr:nvSpPr>
        <xdr:cNvPr id="3" name="textruta 2">
          <a:extLst>
            <a:ext uri="{FF2B5EF4-FFF2-40B4-BE49-F238E27FC236}">
              <a16:creationId xmlns:a16="http://schemas.microsoft.com/office/drawing/2014/main" id="{00000000-0008-0000-0900-000003000000}"/>
            </a:ext>
          </a:extLst>
        </xdr:cNvPr>
        <xdr:cNvSpPr txBox="1"/>
      </xdr:nvSpPr>
      <xdr:spPr>
        <a:xfrm>
          <a:off x="146234" y="2567081"/>
          <a:ext cx="8127066" cy="310365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400" b="1">
              <a:solidFill>
                <a:schemeClr val="dk1"/>
              </a:solidFill>
              <a:latin typeface="+mn-lt"/>
              <a:ea typeface="+mn-ea"/>
              <a:cs typeface="Arial" panose="020B0604020202020204" pitchFamily="34" charset="0"/>
            </a:rPr>
            <a:t>Flammable and explosive goods</a:t>
          </a:r>
        </a:p>
        <a:p>
          <a:r>
            <a:rPr lang="en-GB" sz="1050">
              <a:solidFill>
                <a:schemeClr val="dk1"/>
              </a:solidFill>
              <a:latin typeface="+mn-lt"/>
              <a:ea typeface="+mn-ea"/>
              <a:cs typeface="Arial" panose="020B0604020202020204" pitchFamily="34" charset="0"/>
            </a:rPr>
            <a:t>Elmia must be informed in writing in plenty of time prior to the fair of any handling or storage of flammable liquids or gases. </a:t>
          </a:r>
        </a:p>
        <a:p>
          <a:r>
            <a:rPr lang="en-GB" sz="1050">
              <a:solidFill>
                <a:schemeClr val="dk1"/>
              </a:solidFill>
              <a:latin typeface="+mn-lt"/>
              <a:ea typeface="+mn-ea"/>
              <a:cs typeface="Arial" panose="020B0604020202020204" pitchFamily="34" charset="0"/>
            </a:rPr>
            <a:t>Explosive or pyrotechnical items must not be used at or brought to Elmia, either indoors or outdoors, without obtaining written permission from Elmia in advance.</a:t>
          </a:r>
          <a:r>
            <a:rPr lang="en-GB" sz="1050" baseline="0">
              <a:solidFill>
                <a:schemeClr val="dk1"/>
              </a:solidFill>
              <a:latin typeface="+mn-lt"/>
              <a:ea typeface="+mn-ea"/>
              <a:cs typeface="Arial" panose="020B0604020202020204" pitchFamily="34" charset="0"/>
            </a:rPr>
            <a:t> </a:t>
          </a:r>
          <a:endParaRPr lang="sv-SE" sz="1050">
            <a:solidFill>
              <a:schemeClr val="dk1"/>
            </a:solidFill>
            <a:latin typeface="+mn-lt"/>
            <a:ea typeface="+mn-ea"/>
            <a:cs typeface="Arial" panose="020B0604020202020204" pitchFamily="34" charset="0"/>
          </a:endParaRPr>
        </a:p>
        <a:p>
          <a:endParaRPr lang="sv-SE" sz="1050">
            <a:solidFill>
              <a:schemeClr val="dk1"/>
            </a:solidFill>
            <a:latin typeface="+mn-lt"/>
            <a:ea typeface="+mn-ea"/>
            <a:cs typeface="Arial" panose="020B0604020202020204" pitchFamily="34" charset="0"/>
          </a:endParaRPr>
        </a:p>
        <a:p>
          <a:r>
            <a:rPr lang="en-GB" sz="1050" b="1">
              <a:solidFill>
                <a:schemeClr val="dk1"/>
              </a:solidFill>
              <a:latin typeface="+mn-lt"/>
              <a:ea typeface="+mn-ea"/>
              <a:cs typeface="Arial" panose="020B0604020202020204" pitchFamily="34" charset="0"/>
            </a:rPr>
            <a:t>Hot work</a:t>
          </a:r>
          <a:r>
            <a:rPr lang="en-GB" sz="1050">
              <a:solidFill>
                <a:schemeClr val="dk1"/>
              </a:solidFill>
              <a:latin typeface="+mn-lt"/>
              <a:ea typeface="+mn-ea"/>
              <a:cs typeface="Arial" panose="020B0604020202020204" pitchFamily="34" charset="0"/>
            </a:rPr>
            <a:t> </a:t>
          </a:r>
        </a:p>
        <a:p>
          <a:r>
            <a:rPr lang="en-GB" sz="1050">
              <a:solidFill>
                <a:schemeClr val="dk1"/>
              </a:solidFill>
              <a:latin typeface="+mn-lt"/>
              <a:ea typeface="+mn-ea"/>
              <a:cs typeface="Arial" panose="020B0604020202020204" pitchFamily="34" charset="0"/>
            </a:rPr>
            <a:t>Hot work such as welding, soldering, cutting, rotary cutting, drying, heating or work with an open flame may NOT be carried out, even during stand construction, without first obtaining written permission from Elmia.</a:t>
          </a:r>
        </a:p>
        <a:p>
          <a:endParaRPr lang="sv-SE" sz="1050">
            <a:solidFill>
              <a:schemeClr val="dk1"/>
            </a:solidFill>
            <a:latin typeface="+mn-lt"/>
            <a:ea typeface="+mn-ea"/>
            <a:cs typeface="Arial" panose="020B0604020202020204" pitchFamily="34" charset="0"/>
          </a:endParaRPr>
        </a:p>
        <a:p>
          <a:r>
            <a:rPr lang="en-GB" sz="1050" b="1">
              <a:solidFill>
                <a:schemeClr val="dk1"/>
              </a:solidFill>
              <a:latin typeface="+mn-lt"/>
              <a:ea typeface="+mn-ea"/>
              <a:cs typeface="Arial" panose="020B0604020202020204" pitchFamily="34" charset="0"/>
            </a:rPr>
            <a:t>Gas cylinders and handling</a:t>
          </a:r>
        </a:p>
        <a:p>
          <a:r>
            <a:rPr lang="en-GB" sz="1050">
              <a:solidFill>
                <a:schemeClr val="dk1"/>
              </a:solidFill>
              <a:latin typeface="+mn-lt"/>
              <a:ea typeface="+mn-ea"/>
              <a:cs typeface="Arial" panose="020B0604020202020204" pitchFamily="34" charset="0"/>
            </a:rPr>
            <a:t>While</a:t>
          </a:r>
          <a:r>
            <a:rPr lang="en-GB" sz="1050" baseline="0">
              <a:solidFill>
                <a:schemeClr val="dk1"/>
              </a:solidFill>
              <a:latin typeface="+mn-lt"/>
              <a:ea typeface="+mn-ea"/>
              <a:cs typeface="Arial" panose="020B0604020202020204" pitchFamily="34" charset="0"/>
            </a:rPr>
            <a:t> an event is in progress any necessary cylinders/tubes are kept at the stand. At the end of each day of the fair, they should be moved to a place designated by Elmia for overnight storage. They can then be collected or will be brought to your stand in time for the next day of the event.</a:t>
          </a:r>
        </a:p>
        <a:p>
          <a:endParaRPr lang="sv-SE" sz="1050" baseline="0">
            <a:solidFill>
              <a:schemeClr val="dk1"/>
            </a:solidFill>
            <a:latin typeface="+mn-lt"/>
            <a:ea typeface="+mn-ea"/>
            <a:cs typeface="Arial" panose="020B0604020202020204" pitchFamily="34" charset="0"/>
          </a:endParaRPr>
        </a:p>
        <a:p>
          <a:r>
            <a:rPr lang="en-GB" sz="1050">
              <a:solidFill>
                <a:schemeClr val="dk1"/>
              </a:solidFill>
              <a:latin typeface="+mn-lt"/>
              <a:ea typeface="+mn-ea"/>
              <a:cs typeface="Arial" panose="020B0604020202020204" pitchFamily="34" charset="0"/>
            </a:rPr>
            <a:t>For full information on Elmia’s regulations, please read Elmia's </a:t>
          </a:r>
          <a:r>
            <a:rPr lang="en-GB" sz="1050" b="1" u="sng" baseline="0">
              <a:solidFill>
                <a:schemeClr val="accent2">
                  <a:lumMod val="40000"/>
                  <a:lumOff val="60000"/>
                </a:schemeClr>
              </a:solidFill>
              <a:latin typeface="+mn-lt"/>
              <a:ea typeface="+mn-ea"/>
              <a:cs typeface="Arial" panose="020B0604020202020204" pitchFamily="34" charset="0"/>
            </a:rPr>
            <a:t>Technical Guide</a:t>
          </a:r>
          <a:r>
            <a:rPr lang="en-GB" sz="1050">
              <a:latin typeface="+mn-lt"/>
              <a:cs typeface="Arial" panose="020B0604020202020204" pitchFamily="34" charset="0"/>
            </a:rPr>
            <a:t>, under the “Stand building” section</a:t>
          </a:r>
          <a:r>
            <a:rPr lang="en-GB" sz="1050">
              <a:solidFill>
                <a:schemeClr val="dk1"/>
              </a:solidFill>
              <a:latin typeface="+mn-lt"/>
              <a:ea typeface="+mn-ea"/>
              <a:cs typeface="Arial" panose="020B0604020202020204" pitchFamily="34" charset="0"/>
            </a:rPr>
            <a:t>.</a:t>
          </a:r>
          <a:endParaRPr lang="sv-SE" sz="1050">
            <a:latin typeface="+mn-lt"/>
            <a:cs typeface="Arial" panose="020B0604020202020204" pitchFamily="34" charset="0"/>
          </a:endParaRPr>
        </a:p>
        <a:p>
          <a:endParaRPr lang="sv-SE" sz="1400"/>
        </a:p>
      </xdr:txBody>
    </xdr:sp>
    <xdr:clientData/>
  </xdr:twoCellAnchor>
  <xdr:twoCellAnchor>
    <xdr:from>
      <xdr:col>3</xdr:col>
      <xdr:colOff>1170453</xdr:colOff>
      <xdr:row>1</xdr:row>
      <xdr:rowOff>60389</xdr:rowOff>
    </xdr:from>
    <xdr:to>
      <xdr:col>7</xdr:col>
      <xdr:colOff>1394570</xdr:colOff>
      <xdr:row>3</xdr:row>
      <xdr:rowOff>276225</xdr:rowOff>
    </xdr:to>
    <xdr:sp macro="" textlink="">
      <xdr:nvSpPr>
        <xdr:cNvPr id="5" name="textruta 4">
          <a:hlinkClick xmlns:r="http://schemas.openxmlformats.org/officeDocument/2006/relationships" r:id="rId1"/>
          <a:extLst>
            <a:ext uri="{FF2B5EF4-FFF2-40B4-BE49-F238E27FC236}">
              <a16:creationId xmlns:a16="http://schemas.microsoft.com/office/drawing/2014/main" id="{00000000-0008-0000-0900-000005000000}"/>
            </a:ext>
          </a:extLst>
        </xdr:cNvPr>
        <xdr:cNvSpPr txBox="1"/>
      </xdr:nvSpPr>
      <xdr:spPr>
        <a:xfrm>
          <a:off x="2389653" y="155639"/>
          <a:ext cx="5920067" cy="711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600" b="1">
              <a:latin typeface="+mn-lt"/>
              <a:cs typeface="Arial" panose="020B0604020202020204" pitchFamily="34" charset="0"/>
            </a:rPr>
            <a:t>APPLICATION</a:t>
          </a:r>
          <a:r>
            <a:rPr lang="en-GB" sz="1600" b="1" baseline="0">
              <a:latin typeface="+mn-lt"/>
              <a:cs typeface="Arial" panose="020B0604020202020204" pitchFamily="34" charset="0"/>
            </a:rPr>
            <a:t> FOR </a:t>
          </a:r>
          <a:r>
            <a:rPr lang="en-GB" sz="1600" b="1">
              <a:latin typeface="+mn-lt"/>
              <a:cs typeface="Arial" panose="020B0604020202020204" pitchFamily="34" charset="0"/>
            </a:rPr>
            <a:t>FLAMMABLE</a:t>
          </a:r>
          <a:r>
            <a:rPr lang="en-GB" sz="1600" b="1" baseline="0">
              <a:latin typeface="+mn-lt"/>
              <a:cs typeface="Arial" panose="020B0604020202020204" pitchFamily="34" charset="0"/>
            </a:rPr>
            <a:t> AND EXPLOSIVE GOODS</a:t>
          </a:r>
          <a:br>
            <a:rPr lang="en-GB" sz="1600" b="1" baseline="0">
              <a:latin typeface="+mn-lt"/>
              <a:cs typeface="Arial" panose="020B0604020202020204" pitchFamily="34" charset="0"/>
            </a:rPr>
          </a:br>
          <a:r>
            <a:rPr lang="en-GB" sz="1600" b="1" baseline="0">
              <a:latin typeface="+mn-lt"/>
              <a:cs typeface="Arial" panose="020B0604020202020204" pitchFamily="34" charset="0"/>
            </a:rPr>
            <a:t>Send to: </a:t>
          </a:r>
          <a:r>
            <a:rPr lang="en-GB" sz="1600" b="1" baseline="0">
              <a:solidFill>
                <a:schemeClr val="accent2">
                  <a:lumMod val="60000"/>
                  <a:lumOff val="40000"/>
                </a:schemeClr>
              </a:solidFill>
              <a:latin typeface="+mn-lt"/>
              <a:cs typeface="Arial" panose="020B0604020202020204" pitchFamily="34" charset="0"/>
            </a:rPr>
            <a:t>productionservice@elmia.se</a:t>
          </a:r>
          <a:endParaRPr lang="sv-SE" sz="1600" b="1">
            <a:solidFill>
              <a:schemeClr val="accent2">
                <a:lumMod val="60000"/>
                <a:lumOff val="40000"/>
              </a:schemeClr>
            </a:solidFill>
            <a:latin typeface="+mn-lt"/>
            <a:cs typeface="Arial" panose="020B0604020202020204" pitchFamily="34" charset="0"/>
          </a:endParaRPr>
        </a:p>
      </xdr:txBody>
    </xdr:sp>
    <xdr:clientData/>
  </xdr:twoCellAnchor>
  <xdr:twoCellAnchor>
    <xdr:from>
      <xdr:col>4</xdr:col>
      <xdr:colOff>1157818</xdr:colOff>
      <xdr:row>26</xdr:row>
      <xdr:rowOff>62442</xdr:rowOff>
    </xdr:from>
    <xdr:to>
      <xdr:col>5</xdr:col>
      <xdr:colOff>924984</xdr:colOff>
      <xdr:row>27</xdr:row>
      <xdr:rowOff>73025</xdr:rowOff>
    </xdr:to>
    <xdr:sp macro="" textlink="">
      <xdr:nvSpPr>
        <xdr:cNvPr id="2" name="textruta 1">
          <a:hlinkClick xmlns:r="http://schemas.openxmlformats.org/officeDocument/2006/relationships" r:id="rId2"/>
          <a:extLst>
            <a:ext uri="{FF2B5EF4-FFF2-40B4-BE49-F238E27FC236}">
              <a16:creationId xmlns:a16="http://schemas.microsoft.com/office/drawing/2014/main" id="{00000000-0008-0000-0900-000002000000}"/>
            </a:ext>
          </a:extLst>
        </xdr:cNvPr>
        <xdr:cNvSpPr txBox="1"/>
      </xdr:nvSpPr>
      <xdr:spPr>
        <a:xfrm>
          <a:off x="4072468" y="5253567"/>
          <a:ext cx="1348316" cy="210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a:p>
      </xdr:txBody>
    </xdr:sp>
    <xdr:clientData/>
  </xdr:twoCellAnchor>
  <xdr:twoCellAnchor>
    <xdr:from>
      <xdr:col>2</xdr:col>
      <xdr:colOff>285750</xdr:colOff>
      <xdr:row>56</xdr:row>
      <xdr:rowOff>10578</xdr:rowOff>
    </xdr:from>
    <xdr:to>
      <xdr:col>7</xdr:col>
      <xdr:colOff>1016001</xdr:colOff>
      <xdr:row>60</xdr:row>
      <xdr:rowOff>10578</xdr:rowOff>
    </xdr:to>
    <xdr:sp macro="" textlink="">
      <xdr:nvSpPr>
        <xdr:cNvPr id="4" name="textruta 3">
          <a:extLst>
            <a:ext uri="{FF2B5EF4-FFF2-40B4-BE49-F238E27FC236}">
              <a16:creationId xmlns:a16="http://schemas.microsoft.com/office/drawing/2014/main" id="{00000000-0008-0000-0900-000004000000}"/>
            </a:ext>
          </a:extLst>
        </xdr:cNvPr>
        <xdr:cNvSpPr txBox="1"/>
      </xdr:nvSpPr>
      <xdr:spPr>
        <a:xfrm>
          <a:off x="409575" y="11364378"/>
          <a:ext cx="74834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latin typeface="+mn-lt"/>
              <a:cs typeface="Arial" panose="020B0604020202020204" pitchFamily="34" charset="0"/>
            </a:rPr>
            <a:t>SHOW THIS FORM ON ARRIVAL AND ON REQUEST</a:t>
          </a:r>
        </a:p>
      </xdr:txBody>
    </xdr:sp>
    <xdr:clientData/>
  </xdr:twoCellAnchor>
  <xdr:twoCellAnchor editAs="oneCell">
    <xdr:from>
      <xdr:col>2</xdr:col>
      <xdr:colOff>95250</xdr:colOff>
      <xdr:row>1</xdr:row>
      <xdr:rowOff>133350</xdr:rowOff>
    </xdr:from>
    <xdr:to>
      <xdr:col>3</xdr:col>
      <xdr:colOff>676276</xdr:colOff>
      <xdr:row>3</xdr:row>
      <xdr:rowOff>97751</xdr:rowOff>
    </xdr:to>
    <xdr:pic>
      <xdr:nvPicPr>
        <xdr:cNvPr id="7" name="Bildobjekt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3"/>
        <a:stretch>
          <a:fillRect/>
        </a:stretch>
      </xdr:blipFill>
      <xdr:spPr>
        <a:xfrm>
          <a:off x="266700" y="228600"/>
          <a:ext cx="1628776" cy="459701"/>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5.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drawing" Target="../drawings/drawing10.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11.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8" Type="http://schemas.openxmlformats.org/officeDocument/2006/relationships/hyperlink" Target="mailto:nina.wilson@elmia.se" TargetMode="External"/><Relationship Id="rId13" Type="http://schemas.openxmlformats.org/officeDocument/2006/relationships/hyperlink" Target="http://www.elmia.se/" TargetMode="External"/><Relationship Id="rId3" Type="http://schemas.openxmlformats.org/officeDocument/2006/relationships/hyperlink" Target="mailto:franziska.eklund@elmia.se" TargetMode="External"/><Relationship Id="rId7" Type="http://schemas.openxmlformats.org/officeDocument/2006/relationships/hyperlink" Target="mailto:katarina.persson@elmia.se" TargetMode="External"/><Relationship Id="rId12" Type="http://schemas.openxmlformats.org/officeDocument/2006/relationships/hyperlink" Target="mailto:service@elmia.se" TargetMode="External"/><Relationship Id="rId2" Type="http://schemas.openxmlformats.org/officeDocument/2006/relationships/hyperlink" Target="mailto:jenny.arvidsson@elmia.se" TargetMode="External"/><Relationship Id="rId1" Type="http://schemas.openxmlformats.org/officeDocument/2006/relationships/hyperlink" Target="mailto:eva.alexandersson@elmia.se" TargetMode="External"/><Relationship Id="rId6" Type="http://schemas.openxmlformats.org/officeDocument/2006/relationships/hyperlink" Target="mailto:linda.gladh@elmia.se" TargetMode="External"/><Relationship Id="rId11" Type="http://schemas.openxmlformats.org/officeDocument/2006/relationships/hyperlink" Target="mailto:ingemar.rygert@elmia.se" TargetMode="External"/><Relationship Id="rId5" Type="http://schemas.openxmlformats.org/officeDocument/2006/relationships/hyperlink" Target="mailto:els-marie.bengtsson@elmia.se" TargetMode="External"/><Relationship Id="rId15" Type="http://schemas.openxmlformats.org/officeDocument/2006/relationships/drawing" Target="../drawings/drawing5.xml"/><Relationship Id="rId10" Type="http://schemas.openxmlformats.org/officeDocument/2006/relationships/hyperlink" Target="mailto:glenn.lunell@elmia.se" TargetMode="External"/><Relationship Id="rId4" Type="http://schemas.openxmlformats.org/officeDocument/2006/relationships/hyperlink" Target="mailto:eva.alexandersson@elmia.se" TargetMode="External"/><Relationship Id="rId9" Type="http://schemas.openxmlformats.org/officeDocument/2006/relationships/hyperlink" Target="mailto:kristofer.mannerstrom@elmia.se" TargetMode="External"/><Relationship Id="rId1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8.xml"/><Relationship Id="rId16" Type="http://schemas.openxmlformats.org/officeDocument/2006/relationships/ctrlProp" Target="../ctrlProps/ctrlProp13.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1"/>
  </sheetPr>
  <dimension ref="A1:Q39"/>
  <sheetViews>
    <sheetView zoomScale="85" zoomScaleNormal="85" zoomScaleSheetLayoutView="80" workbookViewId="0">
      <selection activeCell="Z27" sqref="Z27"/>
    </sheetView>
  </sheetViews>
  <sheetFormatPr defaultColWidth="9.140625" defaultRowHeight="15" x14ac:dyDescent="0.2"/>
  <cols>
    <col min="1" max="1" width="1.42578125" style="62" customWidth="1"/>
    <col min="2" max="2" width="9.140625" style="63" customWidth="1"/>
    <col min="3" max="3" width="9.140625" style="64" customWidth="1"/>
    <col min="4" max="4" width="11.85546875" style="62" customWidth="1"/>
    <col min="5" max="7" width="9.140625" style="62" customWidth="1"/>
    <col min="8" max="8" width="9.85546875" style="62" customWidth="1"/>
    <col min="9" max="9" width="3.5703125" style="62" customWidth="1"/>
    <col min="10" max="10" width="18.28515625" style="62" customWidth="1"/>
    <col min="11" max="11" width="1.42578125" style="62" customWidth="1"/>
    <col min="12" max="16384" width="9.140625" style="62"/>
  </cols>
  <sheetData>
    <row r="1" spans="1:11" ht="7.5" customHeight="1" x14ac:dyDescent="0.2">
      <c r="A1" s="238"/>
      <c r="B1" s="239"/>
      <c r="C1" s="240"/>
      <c r="D1" s="238"/>
      <c r="E1" s="238"/>
      <c r="F1" s="238"/>
      <c r="G1" s="238"/>
      <c r="H1" s="238"/>
      <c r="I1" s="238"/>
      <c r="J1" s="238"/>
      <c r="K1" s="238"/>
    </row>
    <row r="2" spans="1:11" ht="9.75" customHeight="1" x14ac:dyDescent="0.2">
      <c r="A2" s="238"/>
      <c r="K2" s="238"/>
    </row>
    <row r="3" spans="1:11" ht="23.25" x14ac:dyDescent="0.35">
      <c r="A3" s="238"/>
      <c r="E3" s="65"/>
      <c r="F3" s="66"/>
      <c r="G3" s="66"/>
      <c r="H3" s="66"/>
      <c r="I3" s="66"/>
      <c r="K3" s="238"/>
    </row>
    <row r="4" spans="1:11" ht="23.25" x14ac:dyDescent="0.35">
      <c r="A4" s="238"/>
      <c r="E4" s="65"/>
      <c r="F4" s="66"/>
      <c r="G4" s="66"/>
      <c r="H4" s="66"/>
      <c r="I4" s="66"/>
      <c r="K4" s="238"/>
    </row>
    <row r="5" spans="1:11" ht="23.25" x14ac:dyDescent="0.35">
      <c r="A5" s="238"/>
      <c r="E5" s="65"/>
      <c r="F5" s="66"/>
      <c r="G5" s="66"/>
      <c r="H5" s="66"/>
      <c r="I5" s="66"/>
      <c r="K5" s="238"/>
    </row>
    <row r="6" spans="1:11" ht="23.25" x14ac:dyDescent="0.35">
      <c r="A6" s="238"/>
      <c r="E6" s="65"/>
      <c r="F6" s="66"/>
      <c r="G6" s="66"/>
      <c r="H6" s="66"/>
      <c r="I6" s="66"/>
      <c r="K6" s="238"/>
    </row>
    <row r="7" spans="1:11" x14ac:dyDescent="0.25">
      <c r="A7" s="238"/>
      <c r="B7" s="67"/>
      <c r="K7" s="238"/>
    </row>
    <row r="8" spans="1:11" x14ac:dyDescent="0.25">
      <c r="A8" s="238"/>
      <c r="B8" s="67"/>
      <c r="K8" s="238"/>
    </row>
    <row r="9" spans="1:11" x14ac:dyDescent="0.25">
      <c r="A9" s="238"/>
      <c r="B9" s="67"/>
      <c r="K9" s="238"/>
    </row>
    <row r="10" spans="1:11" ht="22.5" customHeight="1" x14ac:dyDescent="0.35">
      <c r="A10" s="238"/>
      <c r="B10" s="241" t="s">
        <v>406</v>
      </c>
      <c r="C10" s="68"/>
      <c r="D10" s="69"/>
      <c r="E10" s="69"/>
      <c r="F10" s="69"/>
      <c r="G10" s="69"/>
      <c r="H10" s="69"/>
      <c r="I10" s="69"/>
      <c r="J10" s="69"/>
      <c r="K10" s="238"/>
    </row>
    <row r="11" spans="1:11" ht="23.25" x14ac:dyDescent="0.35">
      <c r="A11" s="238"/>
      <c r="B11" s="241" t="s">
        <v>407</v>
      </c>
      <c r="C11" s="68"/>
      <c r="D11" s="69"/>
      <c r="E11" s="69"/>
      <c r="F11" s="69"/>
      <c r="G11" s="69"/>
      <c r="H11" s="69"/>
      <c r="I11" s="69"/>
      <c r="J11" s="69"/>
      <c r="K11" s="238"/>
    </row>
    <row r="12" spans="1:11" ht="16.5" customHeight="1" x14ac:dyDescent="0.25">
      <c r="A12" s="238"/>
      <c r="C12" s="68"/>
      <c r="D12" s="242"/>
      <c r="E12" s="69"/>
      <c r="F12" s="69"/>
      <c r="G12" s="69"/>
      <c r="H12" s="69"/>
      <c r="I12" s="69"/>
      <c r="J12" s="69"/>
      <c r="K12" s="238"/>
    </row>
    <row r="13" spans="1:11" ht="24.75" customHeight="1" x14ac:dyDescent="0.25">
      <c r="A13" s="238"/>
      <c r="B13" s="70"/>
      <c r="C13" s="68"/>
      <c r="D13" s="69"/>
      <c r="E13" s="69"/>
      <c r="F13" s="69"/>
      <c r="G13" s="69"/>
      <c r="H13" s="69"/>
      <c r="I13" s="69"/>
      <c r="J13" s="69"/>
      <c r="K13" s="238"/>
    </row>
    <row r="14" spans="1:11" ht="21" customHeight="1" x14ac:dyDescent="0.35">
      <c r="A14" s="238"/>
      <c r="B14" s="243" t="s">
        <v>408</v>
      </c>
      <c r="C14" s="68"/>
      <c r="D14" s="69"/>
      <c r="E14" s="69"/>
      <c r="F14" s="69"/>
      <c r="G14" s="69"/>
      <c r="H14" s="69"/>
      <c r="I14" s="69"/>
      <c r="J14" s="69"/>
      <c r="K14" s="238"/>
    </row>
    <row r="15" spans="1:11" ht="15.75" x14ac:dyDescent="0.25">
      <c r="A15" s="238"/>
      <c r="B15" s="244" t="s">
        <v>638</v>
      </c>
      <c r="C15" s="68"/>
      <c r="D15" s="69"/>
      <c r="E15" s="69"/>
      <c r="F15" s="69"/>
      <c r="G15" s="69"/>
      <c r="H15" s="69"/>
      <c r="I15" s="69"/>
      <c r="J15" s="69"/>
      <c r="K15" s="238"/>
    </row>
    <row r="16" spans="1:11" ht="18.75" customHeight="1" x14ac:dyDescent="0.25">
      <c r="A16" s="238"/>
      <c r="B16" s="70"/>
      <c r="C16" s="68"/>
      <c r="D16" s="69"/>
      <c r="E16" s="69"/>
      <c r="F16" s="69"/>
      <c r="G16" s="69"/>
      <c r="H16" s="69"/>
      <c r="I16" s="69"/>
      <c r="J16" s="69"/>
      <c r="K16" s="238"/>
    </row>
    <row r="17" spans="1:17" ht="21" x14ac:dyDescent="0.35">
      <c r="A17" s="238"/>
      <c r="B17" s="243" t="s">
        <v>409</v>
      </c>
      <c r="C17" s="68"/>
      <c r="D17" s="69"/>
      <c r="E17" s="69"/>
      <c r="F17" s="69"/>
      <c r="G17" s="69"/>
      <c r="H17" s="69"/>
      <c r="I17" s="69"/>
      <c r="J17" s="69"/>
      <c r="K17" s="238"/>
      <c r="Q17" s="72"/>
    </row>
    <row r="18" spans="1:17" ht="15.75" x14ac:dyDescent="0.25">
      <c r="A18" s="238"/>
      <c r="B18" s="244" t="s">
        <v>410</v>
      </c>
      <c r="C18" s="68"/>
      <c r="D18" s="69"/>
      <c r="E18" s="69"/>
      <c r="F18" s="69"/>
      <c r="G18" s="69"/>
      <c r="H18" s="69"/>
      <c r="I18" s="69"/>
      <c r="J18" s="69"/>
      <c r="K18" s="238"/>
    </row>
    <row r="19" spans="1:17" ht="18.75" customHeight="1" x14ac:dyDescent="0.25">
      <c r="A19" s="238"/>
      <c r="B19" s="70"/>
      <c r="C19" s="68"/>
      <c r="D19" s="69"/>
      <c r="E19" s="69"/>
      <c r="F19" s="69"/>
      <c r="G19" s="69"/>
      <c r="H19" s="69"/>
      <c r="I19" s="69"/>
      <c r="J19" s="69"/>
      <c r="K19" s="238"/>
    </row>
    <row r="20" spans="1:17" ht="21" x14ac:dyDescent="0.35">
      <c r="A20" s="238"/>
      <c r="B20" s="243" t="s">
        <v>411</v>
      </c>
      <c r="C20" s="68"/>
      <c r="D20" s="69"/>
      <c r="E20" s="69"/>
      <c r="F20" s="69"/>
      <c r="G20" s="69"/>
      <c r="H20" s="69"/>
      <c r="I20" s="69"/>
      <c r="J20" s="69"/>
      <c r="K20" s="238"/>
    </row>
    <row r="21" spans="1:17" ht="15.75" x14ac:dyDescent="0.25">
      <c r="A21" s="238"/>
      <c r="B21" s="245" t="s">
        <v>639</v>
      </c>
      <c r="C21" s="68"/>
      <c r="D21" s="69"/>
      <c r="E21" s="69"/>
      <c r="F21" s="69"/>
      <c r="G21" s="69"/>
      <c r="H21" s="69"/>
      <c r="I21" s="69"/>
      <c r="J21" s="69"/>
      <c r="K21" s="238"/>
    </row>
    <row r="22" spans="1:17" ht="18.75" customHeight="1" x14ac:dyDescent="0.25">
      <c r="A22" s="238"/>
      <c r="B22" s="70"/>
      <c r="C22" s="68"/>
      <c r="D22" s="69"/>
      <c r="E22" s="69"/>
      <c r="F22" s="69"/>
      <c r="G22" s="69"/>
      <c r="H22" s="69"/>
      <c r="I22" s="69"/>
      <c r="J22" s="69"/>
      <c r="K22" s="238"/>
    </row>
    <row r="23" spans="1:17" ht="18.75" customHeight="1" x14ac:dyDescent="0.35">
      <c r="A23" s="238"/>
      <c r="B23" s="243" t="s">
        <v>412</v>
      </c>
      <c r="C23" s="68"/>
      <c r="D23" s="69"/>
      <c r="E23" s="69"/>
      <c r="F23" s="69"/>
      <c r="G23" s="69"/>
      <c r="H23" s="69"/>
      <c r="I23" s="69"/>
      <c r="J23" s="69"/>
      <c r="K23" s="238"/>
    </row>
    <row r="24" spans="1:17" ht="18.75" customHeight="1" x14ac:dyDescent="0.25">
      <c r="A24" s="238"/>
      <c r="B24" s="244" t="s">
        <v>413</v>
      </c>
      <c r="C24" s="68"/>
      <c r="D24" s="69"/>
      <c r="E24" s="69"/>
      <c r="F24" s="69"/>
      <c r="G24" s="69"/>
      <c r="H24" s="69"/>
      <c r="I24" s="69"/>
      <c r="J24" s="69"/>
      <c r="K24" s="238"/>
    </row>
    <row r="25" spans="1:17" ht="18.75" customHeight="1" x14ac:dyDescent="0.25">
      <c r="A25" s="238"/>
      <c r="B25" s="244"/>
      <c r="C25" s="68"/>
      <c r="D25" s="69"/>
      <c r="E25" s="69"/>
      <c r="F25" s="69"/>
      <c r="G25" s="69"/>
      <c r="H25" s="69"/>
      <c r="I25" s="69"/>
      <c r="J25" s="69"/>
      <c r="K25" s="238"/>
    </row>
    <row r="26" spans="1:17" ht="21" x14ac:dyDescent="0.35">
      <c r="A26" s="238"/>
      <c r="B26" s="243" t="s">
        <v>414</v>
      </c>
      <c r="C26" s="68"/>
      <c r="D26" s="69"/>
      <c r="E26" s="69"/>
      <c r="F26" s="69"/>
      <c r="G26" s="69"/>
      <c r="H26" s="69"/>
      <c r="I26" s="69"/>
      <c r="J26" s="69"/>
      <c r="K26" s="238"/>
    </row>
    <row r="27" spans="1:17" ht="15.75" x14ac:dyDescent="0.25">
      <c r="A27" s="238"/>
      <c r="B27" s="244" t="s">
        <v>415</v>
      </c>
      <c r="C27" s="68"/>
      <c r="D27" s="69"/>
      <c r="E27" s="69"/>
      <c r="F27" s="69"/>
      <c r="G27" s="69"/>
      <c r="H27" s="69"/>
      <c r="I27" s="69"/>
      <c r="J27" s="69"/>
      <c r="K27" s="238"/>
    </row>
    <row r="28" spans="1:17" ht="18.75" customHeight="1" x14ac:dyDescent="0.25">
      <c r="A28" s="238"/>
      <c r="B28" s="70"/>
      <c r="C28" s="68"/>
      <c r="D28" s="69"/>
      <c r="E28" s="69"/>
      <c r="F28" s="69"/>
      <c r="G28" s="69"/>
      <c r="H28" s="69"/>
      <c r="I28" s="69"/>
      <c r="J28" s="69"/>
      <c r="K28" s="238"/>
    </row>
    <row r="29" spans="1:17" ht="21" x14ac:dyDescent="0.35">
      <c r="A29" s="238"/>
      <c r="B29" s="243" t="s">
        <v>416</v>
      </c>
      <c r="C29" s="68"/>
      <c r="D29" s="69"/>
      <c r="E29" s="69"/>
      <c r="F29" s="69"/>
      <c r="G29" s="69"/>
      <c r="H29" s="69"/>
      <c r="I29" s="69"/>
      <c r="J29" s="69"/>
      <c r="K29" s="238"/>
    </row>
    <row r="30" spans="1:17" ht="15.75" x14ac:dyDescent="0.25">
      <c r="A30" s="238"/>
      <c r="B30" s="244" t="s">
        <v>417</v>
      </c>
      <c r="C30" s="68"/>
      <c r="D30" s="69"/>
      <c r="E30" s="69"/>
      <c r="F30" s="69"/>
      <c r="G30" s="69"/>
      <c r="H30" s="69"/>
      <c r="I30" s="69"/>
      <c r="J30" s="69"/>
      <c r="K30" s="238"/>
    </row>
    <row r="31" spans="1:17" ht="18.75" customHeight="1" x14ac:dyDescent="0.25">
      <c r="A31" s="238"/>
      <c r="B31" s="70"/>
      <c r="C31" s="68"/>
      <c r="D31" s="69"/>
      <c r="E31" s="69"/>
      <c r="F31" s="69"/>
      <c r="G31" s="69"/>
      <c r="H31" s="69"/>
      <c r="I31" s="69"/>
      <c r="J31" s="69"/>
      <c r="K31" s="238"/>
    </row>
    <row r="32" spans="1:17" ht="21" x14ac:dyDescent="0.35">
      <c r="A32" s="238"/>
      <c r="B32" s="243" t="s">
        <v>418</v>
      </c>
      <c r="C32" s="68"/>
      <c r="D32" s="69"/>
      <c r="E32" s="69"/>
      <c r="F32" s="69"/>
      <c r="G32" s="69"/>
      <c r="H32" s="69"/>
      <c r="I32" s="69"/>
      <c r="J32" s="69"/>
      <c r="K32" s="238"/>
    </row>
    <row r="33" spans="1:11" ht="15.75" x14ac:dyDescent="0.25">
      <c r="A33" s="238"/>
      <c r="B33" s="244" t="s">
        <v>415</v>
      </c>
      <c r="C33" s="68"/>
      <c r="D33" s="69"/>
      <c r="E33" s="69"/>
      <c r="F33" s="69"/>
      <c r="G33" s="69"/>
      <c r="H33" s="69"/>
      <c r="I33" s="69"/>
      <c r="J33" s="69"/>
      <c r="K33" s="238"/>
    </row>
    <row r="34" spans="1:11" ht="18.75" customHeight="1" x14ac:dyDescent="0.25">
      <c r="A34" s="238"/>
      <c r="B34" s="70"/>
      <c r="C34" s="68"/>
      <c r="D34" s="69"/>
      <c r="E34" s="69"/>
      <c r="F34" s="69"/>
      <c r="G34" s="69"/>
      <c r="H34" s="69"/>
      <c r="I34" s="69"/>
      <c r="J34" s="69"/>
      <c r="K34" s="238"/>
    </row>
    <row r="35" spans="1:11" ht="21" x14ac:dyDescent="0.35">
      <c r="A35" s="238"/>
      <c r="B35" s="243" t="s">
        <v>419</v>
      </c>
      <c r="C35" s="68"/>
      <c r="D35" s="69"/>
      <c r="E35" s="69"/>
      <c r="F35" s="69"/>
      <c r="G35" s="69"/>
      <c r="H35" s="69"/>
      <c r="I35" s="69"/>
      <c r="J35" s="69"/>
      <c r="K35" s="238"/>
    </row>
    <row r="36" spans="1:11" ht="15.75" x14ac:dyDescent="0.25">
      <c r="A36" s="238"/>
      <c r="B36" s="244" t="s">
        <v>420</v>
      </c>
      <c r="C36" s="68"/>
      <c r="D36" s="69"/>
      <c r="E36" s="69"/>
      <c r="F36" s="69"/>
      <c r="G36" s="69"/>
      <c r="H36" s="69"/>
      <c r="I36" s="69"/>
      <c r="J36" s="69"/>
      <c r="K36" s="238"/>
    </row>
    <row r="37" spans="1:11" ht="15.75" x14ac:dyDescent="0.25">
      <c r="A37" s="238"/>
      <c r="B37" s="244"/>
      <c r="C37" s="68"/>
      <c r="D37" s="69"/>
      <c r="E37" s="69"/>
      <c r="F37" s="69"/>
      <c r="G37" s="69"/>
      <c r="H37" s="69"/>
      <c r="I37" s="69"/>
      <c r="J37" s="69"/>
      <c r="K37" s="238"/>
    </row>
    <row r="38" spans="1:11" ht="15.75" customHeight="1" x14ac:dyDescent="0.2">
      <c r="A38" s="238"/>
      <c r="B38" s="392" t="s">
        <v>625</v>
      </c>
      <c r="C38" s="392"/>
      <c r="D38" s="392"/>
      <c r="E38" s="392"/>
      <c r="F38" s="392"/>
      <c r="G38" s="392"/>
      <c r="H38" s="392"/>
      <c r="I38" s="392"/>
      <c r="J38" s="392"/>
      <c r="K38" s="238"/>
    </row>
    <row r="39" spans="1:11" ht="6.75" customHeight="1" x14ac:dyDescent="0.2">
      <c r="A39" s="238"/>
      <c r="B39" s="239"/>
      <c r="C39" s="240"/>
      <c r="D39" s="238"/>
      <c r="E39" s="238"/>
      <c r="F39" s="238"/>
      <c r="G39" s="238"/>
      <c r="H39" s="238"/>
      <c r="I39" s="238"/>
      <c r="J39" s="238"/>
      <c r="K39" s="238"/>
    </row>
  </sheetData>
  <mergeCells count="1">
    <mergeCell ref="B38:J38"/>
  </mergeCells>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tabColor theme="9" tint="0.59999389629810485"/>
    <pageSetUpPr fitToPage="1"/>
  </sheetPr>
  <dimension ref="A1:Q60"/>
  <sheetViews>
    <sheetView showZeros="0" tabSelected="1" zoomScaleNormal="100" zoomScaleSheetLayoutView="85" workbookViewId="0">
      <selection activeCell="H61" sqref="H61"/>
    </sheetView>
  </sheetViews>
  <sheetFormatPr defaultColWidth="9.140625" defaultRowHeight="15.75" x14ac:dyDescent="0.25"/>
  <cols>
    <col min="1" max="1" width="1.42578125" style="1" customWidth="1"/>
    <col min="2" max="2" width="1.140625" customWidth="1"/>
    <col min="3" max="3" width="15.7109375" customWidth="1"/>
    <col min="4" max="4" width="25.42578125" style="5" customWidth="1"/>
    <col min="5" max="5" width="23.7109375" style="7" customWidth="1"/>
    <col min="6" max="6" width="18.85546875" style="1" customWidth="1"/>
    <col min="7" max="7" width="17.42578125" style="1" customWidth="1"/>
    <col min="8" max="8" width="24" style="1" customWidth="1"/>
    <col min="9" max="9" width="1.42578125" style="1" customWidth="1"/>
    <col min="10" max="16384" width="9.140625" style="1"/>
  </cols>
  <sheetData>
    <row r="1" spans="1:15" ht="7.5" customHeight="1" x14ac:dyDescent="0.2">
      <c r="A1" s="237"/>
      <c r="B1" s="237"/>
      <c r="C1" s="237"/>
      <c r="D1" s="237"/>
      <c r="E1" s="237"/>
      <c r="F1" s="237"/>
      <c r="G1" s="237"/>
      <c r="H1" s="237"/>
      <c r="I1" s="237"/>
    </row>
    <row r="2" spans="1:15" x14ac:dyDescent="0.25">
      <c r="A2" s="237"/>
      <c r="B2" s="97"/>
      <c r="C2" s="112"/>
      <c r="D2" s="79"/>
      <c r="E2" s="74"/>
      <c r="F2" s="75"/>
      <c r="G2" s="75"/>
      <c r="H2" s="88"/>
      <c r="I2" s="237"/>
    </row>
    <row r="3" spans="1:15" ht="23.25" x14ac:dyDescent="0.35">
      <c r="A3" s="237"/>
      <c r="B3" s="97"/>
      <c r="C3" s="112"/>
      <c r="D3" s="63"/>
      <c r="E3" s="66"/>
      <c r="F3" s="62"/>
      <c r="G3" s="62"/>
      <c r="H3" s="90"/>
      <c r="I3" s="237"/>
    </row>
    <row r="4" spans="1:15" ht="22.5" customHeight="1" thickBot="1" x14ac:dyDescent="0.3">
      <c r="A4" s="237"/>
      <c r="B4" s="97"/>
      <c r="C4" s="62"/>
      <c r="D4" s="63"/>
      <c r="E4" s="118"/>
      <c r="F4" s="62"/>
      <c r="G4" s="62"/>
      <c r="H4" s="90"/>
      <c r="I4" s="237"/>
    </row>
    <row r="5" spans="1:15" ht="15" customHeight="1" thickBot="1" x14ac:dyDescent="0.25">
      <c r="A5" s="237"/>
      <c r="B5" s="580" t="s">
        <v>191</v>
      </c>
      <c r="C5" s="581"/>
      <c r="D5" s="330" t="s">
        <v>192</v>
      </c>
      <c r="E5" s="270" t="s">
        <v>194</v>
      </c>
      <c r="F5" s="270" t="s">
        <v>463</v>
      </c>
      <c r="G5" s="271" t="s">
        <v>401</v>
      </c>
      <c r="H5" s="272" t="s">
        <v>443</v>
      </c>
      <c r="I5" s="237"/>
    </row>
    <row r="6" spans="1:15" thickBot="1" x14ac:dyDescent="0.3">
      <c r="A6" s="237"/>
      <c r="B6" s="582"/>
      <c r="C6" s="583"/>
      <c r="D6" s="273">
        <f>Utställare</f>
        <v>0</v>
      </c>
      <c r="E6" s="273">
        <f>Kontaktperson</f>
        <v>0</v>
      </c>
      <c r="F6" s="273">
        <f>Monternr</f>
        <v>0</v>
      </c>
      <c r="G6" s="273">
        <f>Monterstrl</f>
        <v>0</v>
      </c>
      <c r="H6" s="273">
        <f>KVM</f>
        <v>0</v>
      </c>
      <c r="I6" s="237"/>
      <c r="L6" s="54"/>
    </row>
    <row r="7" spans="1:15" thickBot="1" x14ac:dyDescent="0.3">
      <c r="A7" s="237"/>
      <c r="B7" s="582"/>
      <c r="C7" s="583"/>
      <c r="D7" s="330" t="s">
        <v>196</v>
      </c>
      <c r="E7" s="270" t="s">
        <v>400</v>
      </c>
      <c r="F7" s="295" t="s">
        <v>424</v>
      </c>
      <c r="G7" s="295"/>
      <c r="H7" s="275" t="s">
        <v>444</v>
      </c>
      <c r="I7" s="237"/>
      <c r="L7" s="54"/>
      <c r="O7" s="57"/>
    </row>
    <row r="8" spans="1:15" ht="14.25" customHeight="1" thickBot="1" x14ac:dyDescent="0.25">
      <c r="A8" s="237"/>
      <c r="B8" s="582"/>
      <c r="C8" s="583"/>
      <c r="D8" s="273">
        <f>Mässa</f>
        <v>0</v>
      </c>
      <c r="E8" s="130">
        <f>Tel_Direkt</f>
        <v>0</v>
      </c>
      <c r="F8" s="576">
        <f>Mobilnummer</f>
        <v>0</v>
      </c>
      <c r="G8" s="577"/>
      <c r="H8" s="331">
        <f>Ankomst</f>
        <v>0</v>
      </c>
      <c r="I8" s="237"/>
      <c r="L8" s="55"/>
      <c r="O8" s="48"/>
    </row>
    <row r="9" spans="1:15" ht="15" customHeight="1" thickBot="1" x14ac:dyDescent="0.25">
      <c r="A9" s="237"/>
      <c r="B9" s="584" t="s">
        <v>125</v>
      </c>
      <c r="C9" s="583"/>
      <c r="D9" s="332" t="s">
        <v>445</v>
      </c>
      <c r="E9" s="333" t="s">
        <v>124</v>
      </c>
      <c r="F9" s="298" t="s">
        <v>422</v>
      </c>
      <c r="G9" s="299"/>
      <c r="H9" s="277" t="s">
        <v>423</v>
      </c>
      <c r="I9" s="237"/>
      <c r="L9" s="56"/>
    </row>
    <row r="10" spans="1:15" ht="14.25" customHeight="1" thickBot="1" x14ac:dyDescent="0.25">
      <c r="A10" s="237"/>
      <c r="B10" s="582"/>
      <c r="C10" s="583"/>
      <c r="D10" s="300">
        <f>Annan_betalningsmottagare</f>
        <v>0</v>
      </c>
      <c r="E10" s="300">
        <f>Avvikande_adress</f>
        <v>0</v>
      </c>
      <c r="F10" s="300">
        <f>Avvikande_postnr.</f>
        <v>0</v>
      </c>
      <c r="G10" s="300"/>
      <c r="H10" s="334">
        <f>Avvikande_ort</f>
        <v>0</v>
      </c>
      <c r="I10" s="237"/>
      <c r="L10" s="13"/>
    </row>
    <row r="11" spans="1:15" ht="14.25" customHeight="1" thickBot="1" x14ac:dyDescent="0.25">
      <c r="A11" s="237"/>
      <c r="B11" s="582"/>
      <c r="C11" s="583"/>
      <c r="D11" s="335" t="s">
        <v>446</v>
      </c>
      <c r="E11" s="299" t="s">
        <v>447</v>
      </c>
      <c r="F11" s="298" t="s">
        <v>448</v>
      </c>
      <c r="G11" s="299"/>
      <c r="H11" s="279"/>
      <c r="I11" s="237"/>
    </row>
    <row r="12" spans="1:15" ht="15" customHeight="1" thickBot="1" x14ac:dyDescent="0.25">
      <c r="A12" s="237"/>
      <c r="B12" s="585"/>
      <c r="C12" s="586"/>
      <c r="D12" s="300">
        <f>Avvikande_org.nr</f>
        <v>0</v>
      </c>
      <c r="E12" s="301">
        <f>Avvikande_epost</f>
        <v>0</v>
      </c>
      <c r="F12" s="301">
        <f>Avvikande_telnr.</f>
        <v>0</v>
      </c>
      <c r="G12" s="301"/>
      <c r="H12" s="336"/>
      <c r="I12" s="237"/>
    </row>
    <row r="13" spans="1:15" x14ac:dyDescent="0.25">
      <c r="A13" s="237"/>
      <c r="B13" s="97"/>
      <c r="C13" s="62"/>
      <c r="D13" s="114"/>
      <c r="E13" s="118"/>
      <c r="F13" s="62"/>
      <c r="G13" s="62"/>
      <c r="H13" s="90"/>
      <c r="I13" s="237"/>
    </row>
    <row r="14" spans="1:15" x14ac:dyDescent="0.25">
      <c r="A14" s="237"/>
      <c r="B14" s="97"/>
      <c r="C14" s="62"/>
      <c r="D14" s="63"/>
      <c r="E14" s="118"/>
      <c r="F14" s="62"/>
      <c r="G14" s="62"/>
      <c r="H14" s="90"/>
      <c r="I14" s="237"/>
    </row>
    <row r="15" spans="1:15" x14ac:dyDescent="0.25">
      <c r="A15" s="237"/>
      <c r="B15" s="97"/>
      <c r="C15" s="62"/>
      <c r="D15" s="63"/>
      <c r="E15" s="118"/>
      <c r="F15" s="62"/>
      <c r="G15" s="62"/>
      <c r="H15" s="90"/>
      <c r="I15" s="237"/>
    </row>
    <row r="16" spans="1:15" x14ac:dyDescent="0.25">
      <c r="A16" s="237"/>
      <c r="B16" s="97"/>
      <c r="C16" s="62"/>
      <c r="D16" s="63"/>
      <c r="E16" s="64"/>
      <c r="F16" s="62"/>
      <c r="G16" s="62"/>
      <c r="H16" s="90"/>
      <c r="I16" s="237"/>
    </row>
    <row r="17" spans="1:9" x14ac:dyDescent="0.25">
      <c r="A17" s="237"/>
      <c r="B17" s="97"/>
      <c r="C17" s="62"/>
      <c r="D17" s="63"/>
      <c r="E17" s="64"/>
      <c r="F17" s="62"/>
      <c r="G17" s="62"/>
      <c r="H17" s="90"/>
      <c r="I17" s="237"/>
    </row>
    <row r="18" spans="1:9" x14ac:dyDescent="0.25">
      <c r="A18" s="237"/>
      <c r="B18" s="97"/>
      <c r="C18" s="62"/>
      <c r="D18" s="63"/>
      <c r="E18" s="64"/>
      <c r="F18" s="62"/>
      <c r="G18" s="62"/>
      <c r="H18" s="90"/>
      <c r="I18" s="237"/>
    </row>
    <row r="19" spans="1:9" x14ac:dyDescent="0.25">
      <c r="A19" s="237"/>
      <c r="B19" s="97"/>
      <c r="C19" s="62"/>
      <c r="D19" s="63"/>
      <c r="E19" s="64"/>
      <c r="F19" s="62"/>
      <c r="G19" s="62"/>
      <c r="H19" s="90"/>
      <c r="I19" s="237"/>
    </row>
    <row r="20" spans="1:9" x14ac:dyDescent="0.25">
      <c r="A20" s="237"/>
      <c r="B20" s="97"/>
      <c r="C20" s="62"/>
      <c r="D20" s="63"/>
      <c r="E20" s="64"/>
      <c r="F20" s="62"/>
      <c r="G20" s="62"/>
      <c r="H20" s="90"/>
      <c r="I20" s="237"/>
    </row>
    <row r="21" spans="1:9" x14ac:dyDescent="0.25">
      <c r="A21" s="237"/>
      <c r="B21" s="97"/>
      <c r="C21" s="62"/>
      <c r="D21" s="63"/>
      <c r="E21" s="64"/>
      <c r="F21" s="62"/>
      <c r="G21" s="62"/>
      <c r="H21" s="90"/>
      <c r="I21" s="237"/>
    </row>
    <row r="22" spans="1:9" x14ac:dyDescent="0.25">
      <c r="A22" s="237"/>
      <c r="B22" s="97"/>
      <c r="C22" s="62"/>
      <c r="D22" s="63"/>
      <c r="E22" s="64"/>
      <c r="F22" s="62"/>
      <c r="G22" s="62"/>
      <c r="H22" s="90"/>
      <c r="I22" s="237"/>
    </row>
    <row r="23" spans="1:9" x14ac:dyDescent="0.25">
      <c r="A23" s="237"/>
      <c r="B23" s="97"/>
      <c r="C23" s="62"/>
      <c r="D23" s="63"/>
      <c r="E23" s="64"/>
      <c r="F23" s="62"/>
      <c r="G23" s="62"/>
      <c r="H23" s="90"/>
      <c r="I23" s="237"/>
    </row>
    <row r="24" spans="1:9" x14ac:dyDescent="0.25">
      <c r="A24" s="237"/>
      <c r="B24" s="97"/>
      <c r="C24" s="62"/>
      <c r="D24" s="63"/>
      <c r="E24" s="64"/>
      <c r="F24" s="62"/>
      <c r="G24" s="62"/>
      <c r="H24" s="90"/>
      <c r="I24" s="237"/>
    </row>
    <row r="25" spans="1:9" x14ac:dyDescent="0.25">
      <c r="A25" s="237"/>
      <c r="B25" s="97"/>
      <c r="C25" s="62"/>
      <c r="D25" s="63"/>
      <c r="E25" s="64"/>
      <c r="F25" s="62"/>
      <c r="G25" s="62"/>
      <c r="H25" s="90"/>
      <c r="I25" s="237"/>
    </row>
    <row r="26" spans="1:9" x14ac:dyDescent="0.25">
      <c r="A26" s="237"/>
      <c r="B26" s="97"/>
      <c r="C26" s="62"/>
      <c r="D26" s="63"/>
      <c r="E26" s="64"/>
      <c r="F26" s="62"/>
      <c r="G26" s="62"/>
      <c r="H26" s="90"/>
      <c r="I26" s="237"/>
    </row>
    <row r="27" spans="1:9" x14ac:dyDescent="0.25">
      <c r="A27" s="237"/>
      <c r="B27" s="97"/>
      <c r="C27" s="62"/>
      <c r="D27" s="63"/>
      <c r="E27" s="64"/>
      <c r="F27" s="62"/>
      <c r="G27" s="62"/>
      <c r="H27" s="90"/>
      <c r="I27" s="237"/>
    </row>
    <row r="28" spans="1:9" x14ac:dyDescent="0.25">
      <c r="A28" s="237"/>
      <c r="B28" s="97"/>
      <c r="C28" s="62"/>
      <c r="D28" s="63"/>
      <c r="E28" s="64"/>
      <c r="F28" s="62"/>
      <c r="G28" s="62"/>
      <c r="H28" s="90"/>
      <c r="I28" s="237"/>
    </row>
    <row r="29" spans="1:9" x14ac:dyDescent="0.25">
      <c r="A29" s="237"/>
      <c r="B29" s="97"/>
      <c r="C29" s="62"/>
      <c r="D29" s="63"/>
      <c r="E29" s="64"/>
      <c r="F29" s="62"/>
      <c r="G29" s="62"/>
      <c r="H29" s="90"/>
      <c r="I29" s="237"/>
    </row>
    <row r="30" spans="1:9" ht="18.75" x14ac:dyDescent="0.3">
      <c r="A30" s="237"/>
      <c r="B30" s="97"/>
      <c r="C30" s="337" t="s">
        <v>626</v>
      </c>
      <c r="D30" s="262"/>
      <c r="E30" s="68"/>
      <c r="F30" s="69"/>
      <c r="G30" s="69"/>
      <c r="H30" s="247"/>
      <c r="I30" s="237"/>
    </row>
    <row r="31" spans="1:9" ht="16.5" thickBot="1" x14ac:dyDescent="0.3">
      <c r="A31" s="237"/>
      <c r="B31" s="97"/>
      <c r="C31" s="269"/>
      <c r="D31" s="262"/>
      <c r="E31" s="269"/>
      <c r="F31" s="269"/>
      <c r="G31" s="269"/>
      <c r="H31" s="247"/>
      <c r="I31" s="237"/>
    </row>
    <row r="32" spans="1:9" ht="14.25" customHeight="1" thickBot="1" x14ac:dyDescent="0.3">
      <c r="A32" s="237"/>
      <c r="B32" s="97"/>
      <c r="C32" s="578" t="s">
        <v>475</v>
      </c>
      <c r="D32" s="579"/>
      <c r="E32" s="579"/>
      <c r="F32" s="579"/>
      <c r="G32" s="579"/>
      <c r="H32" s="579"/>
      <c r="I32" s="237"/>
    </row>
    <row r="33" spans="1:9" ht="14.25" customHeight="1" thickBot="1" x14ac:dyDescent="0.3">
      <c r="A33" s="237"/>
      <c r="B33" s="97"/>
      <c r="C33" s="579"/>
      <c r="D33" s="579"/>
      <c r="E33" s="579"/>
      <c r="F33" s="579"/>
      <c r="G33" s="579"/>
      <c r="H33" s="579"/>
      <c r="I33" s="237"/>
    </row>
    <row r="34" spans="1:9" ht="14.25" customHeight="1" thickBot="1" x14ac:dyDescent="0.3">
      <c r="A34" s="237"/>
      <c r="B34" s="97"/>
      <c r="C34" s="579"/>
      <c r="D34" s="579"/>
      <c r="E34" s="579"/>
      <c r="F34" s="579"/>
      <c r="G34" s="579"/>
      <c r="H34" s="579"/>
      <c r="I34" s="237"/>
    </row>
    <row r="35" spans="1:9" ht="14.25" customHeight="1" thickBot="1" x14ac:dyDescent="0.3">
      <c r="A35" s="237"/>
      <c r="B35" s="97"/>
      <c r="C35" s="579"/>
      <c r="D35" s="579"/>
      <c r="E35" s="579"/>
      <c r="F35" s="579"/>
      <c r="G35" s="579"/>
      <c r="H35" s="579"/>
      <c r="I35" s="237"/>
    </row>
    <row r="36" spans="1:9" ht="14.25" customHeight="1" thickBot="1" x14ac:dyDescent="0.3">
      <c r="A36" s="237"/>
      <c r="B36" s="97"/>
      <c r="C36" s="579"/>
      <c r="D36" s="579"/>
      <c r="E36" s="579"/>
      <c r="F36" s="579"/>
      <c r="G36" s="579"/>
      <c r="H36" s="579"/>
      <c r="I36" s="237"/>
    </row>
    <row r="37" spans="1:9" ht="14.25" customHeight="1" thickBot="1" x14ac:dyDescent="0.3">
      <c r="A37" s="237"/>
      <c r="B37" s="97"/>
      <c r="C37" s="579"/>
      <c r="D37" s="579"/>
      <c r="E37" s="579"/>
      <c r="F37" s="579"/>
      <c r="G37" s="579"/>
      <c r="H37" s="579"/>
      <c r="I37" s="237"/>
    </row>
    <row r="38" spans="1:9" ht="14.25" customHeight="1" thickBot="1" x14ac:dyDescent="0.3">
      <c r="A38" s="237"/>
      <c r="B38" s="97"/>
      <c r="C38" s="579"/>
      <c r="D38" s="579"/>
      <c r="E38" s="579"/>
      <c r="F38" s="579"/>
      <c r="G38" s="579"/>
      <c r="H38" s="579"/>
      <c r="I38" s="237"/>
    </row>
    <row r="39" spans="1:9" ht="14.25" customHeight="1" thickBot="1" x14ac:dyDescent="0.3">
      <c r="A39" s="237"/>
      <c r="B39" s="97"/>
      <c r="C39" s="579"/>
      <c r="D39" s="579"/>
      <c r="E39" s="579"/>
      <c r="F39" s="579"/>
      <c r="G39" s="579"/>
      <c r="H39" s="579"/>
      <c r="I39" s="237"/>
    </row>
    <row r="40" spans="1:9" ht="14.25" customHeight="1" thickBot="1" x14ac:dyDescent="0.3">
      <c r="A40" s="237"/>
      <c r="B40" s="97"/>
      <c r="C40" s="579"/>
      <c r="D40" s="579"/>
      <c r="E40" s="579"/>
      <c r="F40" s="579"/>
      <c r="G40" s="579"/>
      <c r="H40" s="579"/>
      <c r="I40" s="237"/>
    </row>
    <row r="41" spans="1:9" ht="15" x14ac:dyDescent="0.25">
      <c r="A41" s="237"/>
      <c r="B41" s="97"/>
      <c r="C41" s="62"/>
      <c r="D41" s="64"/>
      <c r="E41" s="119"/>
      <c r="F41" s="73"/>
      <c r="G41" s="73"/>
      <c r="H41" s="90"/>
      <c r="I41" s="237"/>
    </row>
    <row r="42" spans="1:9" ht="15" x14ac:dyDescent="0.25">
      <c r="A42" s="237"/>
      <c r="B42" s="97"/>
      <c r="C42" s="62"/>
      <c r="D42" s="64"/>
      <c r="E42" s="76"/>
      <c r="F42" s="73"/>
      <c r="G42" s="73"/>
      <c r="H42" s="90"/>
      <c r="I42" s="237"/>
    </row>
    <row r="43" spans="1:9" ht="18" customHeight="1" x14ac:dyDescent="0.3">
      <c r="A43" s="237"/>
      <c r="B43" s="97"/>
      <c r="C43" s="523" t="s">
        <v>476</v>
      </c>
      <c r="D43" s="596"/>
      <c r="E43" s="76"/>
      <c r="F43" s="73"/>
      <c r="G43" s="73"/>
      <c r="H43" s="90"/>
      <c r="I43" s="237"/>
    </row>
    <row r="44" spans="1:9" ht="24.75" customHeight="1" thickBot="1" x14ac:dyDescent="0.3">
      <c r="A44" s="237"/>
      <c r="B44" s="97"/>
      <c r="C44" s="97"/>
      <c r="D44" s="78"/>
      <c r="E44" s="339" t="s">
        <v>482</v>
      </c>
      <c r="F44" s="600" t="s">
        <v>483</v>
      </c>
      <c r="G44" s="601"/>
      <c r="H44" s="340" t="s">
        <v>449</v>
      </c>
      <c r="I44" s="237"/>
    </row>
    <row r="45" spans="1:9" ht="22.5" customHeight="1" x14ac:dyDescent="0.25">
      <c r="A45" s="237"/>
      <c r="B45" s="97"/>
      <c r="C45" s="602" t="s">
        <v>477</v>
      </c>
      <c r="D45" s="603"/>
      <c r="E45" s="606"/>
      <c r="F45" s="609" t="s">
        <v>478</v>
      </c>
      <c r="G45" s="610"/>
      <c r="H45" s="608" t="s">
        <v>481</v>
      </c>
      <c r="I45" s="237"/>
    </row>
    <row r="46" spans="1:9" ht="22.5" customHeight="1" thickBot="1" x14ac:dyDescent="0.3">
      <c r="A46" s="237"/>
      <c r="B46" s="97"/>
      <c r="C46" s="604"/>
      <c r="D46" s="605"/>
      <c r="E46" s="607"/>
      <c r="F46" s="611"/>
      <c r="G46" s="612"/>
      <c r="H46" s="607"/>
      <c r="I46" s="237"/>
    </row>
    <row r="47" spans="1:9" ht="42.75" customHeight="1" thickBot="1" x14ac:dyDescent="0.3">
      <c r="A47" s="237"/>
      <c r="B47" s="97"/>
      <c r="C47" s="542" t="s">
        <v>479</v>
      </c>
      <c r="D47" s="597"/>
      <c r="E47" s="129"/>
      <c r="F47" s="598" t="s">
        <v>480</v>
      </c>
      <c r="G47" s="599"/>
      <c r="H47" s="338" t="s">
        <v>481</v>
      </c>
      <c r="I47" s="237"/>
    </row>
    <row r="48" spans="1:9" ht="15" x14ac:dyDescent="0.25">
      <c r="A48" s="237"/>
      <c r="B48" s="97"/>
      <c r="C48" s="62"/>
      <c r="D48" s="64"/>
      <c r="E48" s="64"/>
      <c r="F48" s="73"/>
      <c r="G48" s="73"/>
      <c r="H48" s="90"/>
      <c r="I48" s="237"/>
    </row>
    <row r="49" spans="1:17" thickBot="1" x14ac:dyDescent="0.3">
      <c r="A49" s="237"/>
      <c r="B49" s="97"/>
      <c r="C49" s="69" t="s">
        <v>484</v>
      </c>
      <c r="D49" s="64"/>
      <c r="E49" s="64"/>
      <c r="F49" s="73"/>
      <c r="G49" s="73"/>
      <c r="H49" s="62"/>
      <c r="I49" s="237"/>
    </row>
    <row r="50" spans="1:17" ht="14.25" customHeight="1" x14ac:dyDescent="0.25">
      <c r="A50" s="237"/>
      <c r="B50" s="97"/>
      <c r="C50" s="587"/>
      <c r="D50" s="588"/>
      <c r="E50" s="588"/>
      <c r="F50" s="588"/>
      <c r="G50" s="588"/>
      <c r="H50" s="589"/>
      <c r="I50" s="237"/>
    </row>
    <row r="51" spans="1:17" ht="14.25" customHeight="1" x14ac:dyDescent="0.25">
      <c r="A51" s="237"/>
      <c r="B51" s="97"/>
      <c r="C51" s="590"/>
      <c r="D51" s="591"/>
      <c r="E51" s="591"/>
      <c r="F51" s="591"/>
      <c r="G51" s="591"/>
      <c r="H51" s="592"/>
      <c r="I51" s="237"/>
    </row>
    <row r="52" spans="1:17" ht="14.25" customHeight="1" x14ac:dyDescent="0.25">
      <c r="A52" s="237"/>
      <c r="B52" s="97"/>
      <c r="C52" s="590"/>
      <c r="D52" s="591"/>
      <c r="E52" s="591"/>
      <c r="F52" s="591"/>
      <c r="G52" s="591"/>
      <c r="H52" s="592"/>
      <c r="I52" s="237"/>
      <c r="Q52" s="61"/>
    </row>
    <row r="53" spans="1:17" ht="14.25" customHeight="1" x14ac:dyDescent="0.25">
      <c r="A53" s="237"/>
      <c r="B53" s="97"/>
      <c r="C53" s="590"/>
      <c r="D53" s="591"/>
      <c r="E53" s="591"/>
      <c r="F53" s="591"/>
      <c r="G53" s="591"/>
      <c r="H53" s="592"/>
      <c r="I53" s="237"/>
    </row>
    <row r="54" spans="1:17" ht="14.25" customHeight="1" x14ac:dyDescent="0.25">
      <c r="A54" s="237"/>
      <c r="B54" s="97"/>
      <c r="C54" s="590"/>
      <c r="D54" s="591"/>
      <c r="E54" s="591"/>
      <c r="F54" s="591"/>
      <c r="G54" s="591"/>
      <c r="H54" s="592"/>
      <c r="I54" s="237"/>
    </row>
    <row r="55" spans="1:17" ht="14.25" customHeight="1" x14ac:dyDescent="0.25">
      <c r="A55" s="237"/>
      <c r="B55" s="97"/>
      <c r="C55" s="590"/>
      <c r="D55" s="591"/>
      <c r="E55" s="591"/>
      <c r="F55" s="591"/>
      <c r="G55" s="591"/>
      <c r="H55" s="592"/>
      <c r="I55" s="237"/>
    </row>
    <row r="56" spans="1:17" ht="14.25" customHeight="1" thickBot="1" x14ac:dyDescent="0.3">
      <c r="A56" s="237"/>
      <c r="B56" s="97"/>
      <c r="C56" s="593"/>
      <c r="D56" s="594"/>
      <c r="E56" s="594"/>
      <c r="F56" s="594"/>
      <c r="G56" s="594"/>
      <c r="H56" s="595"/>
      <c r="I56" s="237"/>
    </row>
    <row r="57" spans="1:17" ht="14.25" customHeight="1" x14ac:dyDescent="0.25">
      <c r="A57" s="237"/>
      <c r="B57" s="97"/>
      <c r="C57" s="86"/>
      <c r="D57" s="86"/>
      <c r="E57" s="86"/>
      <c r="F57" s="86"/>
      <c r="G57" s="86"/>
      <c r="H57" s="81"/>
      <c r="I57" s="237"/>
    </row>
    <row r="58" spans="1:17" ht="14.25" customHeight="1" x14ac:dyDescent="0.25">
      <c r="A58" s="237"/>
      <c r="B58" s="97"/>
      <c r="C58" s="86"/>
      <c r="D58" s="73"/>
      <c r="E58" s="73"/>
      <c r="F58" s="73"/>
      <c r="G58" s="86"/>
      <c r="H58" s="81"/>
      <c r="I58" s="237"/>
    </row>
    <row r="59" spans="1:17" ht="15" x14ac:dyDescent="0.25">
      <c r="A59" s="237"/>
      <c r="B59" s="97"/>
      <c r="C59" s="86"/>
      <c r="D59" s="86"/>
      <c r="E59" s="86"/>
      <c r="F59" s="86"/>
      <c r="G59" s="86"/>
      <c r="H59" s="81"/>
      <c r="I59" s="237"/>
    </row>
    <row r="60" spans="1:17" ht="7.5" customHeight="1" x14ac:dyDescent="0.2">
      <c r="A60" s="237"/>
      <c r="B60" s="237"/>
      <c r="C60" s="237"/>
      <c r="D60" s="237"/>
      <c r="E60" s="237"/>
      <c r="F60" s="237"/>
      <c r="G60" s="237"/>
      <c r="H60" s="237"/>
      <c r="I60" s="237"/>
    </row>
  </sheetData>
  <mergeCells count="13">
    <mergeCell ref="F8:G8"/>
    <mergeCell ref="C32:H40"/>
    <mergeCell ref="B5:C8"/>
    <mergeCell ref="B9:C12"/>
    <mergeCell ref="C50:H56"/>
    <mergeCell ref="C43:D43"/>
    <mergeCell ref="C47:D47"/>
    <mergeCell ref="F47:G47"/>
    <mergeCell ref="F44:G44"/>
    <mergeCell ref="C45:D46"/>
    <mergeCell ref="E45:E46"/>
    <mergeCell ref="H45:H46"/>
    <mergeCell ref="F45:G46"/>
  </mergeCells>
  <printOptions horizontalCentered="1"/>
  <pageMargins left="0.25" right="0.25" top="0.75" bottom="0.75" header="0.3" footer="0.3"/>
  <pageSetup paperSize="9" scale="77"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3">
    <tabColor theme="6" tint="0.39997558519241921"/>
    <pageSetUpPr fitToPage="1"/>
  </sheetPr>
  <dimension ref="A1:M79"/>
  <sheetViews>
    <sheetView showZeros="0" zoomScaleNormal="100" zoomScaleSheetLayoutView="100" workbookViewId="0">
      <selection activeCell="Z27" sqref="Z27"/>
    </sheetView>
  </sheetViews>
  <sheetFormatPr defaultColWidth="9.140625" defaultRowHeight="15.75" x14ac:dyDescent="0.25"/>
  <cols>
    <col min="1" max="1" width="1.42578125" style="73" customWidth="1"/>
    <col min="2" max="2" width="3.140625" style="73" customWidth="1"/>
    <col min="3" max="3" width="13.7109375" style="78" customWidth="1"/>
    <col min="4" max="4" width="9.140625" style="76" customWidth="1"/>
    <col min="5" max="5" width="9.28515625" style="73" customWidth="1"/>
    <col min="6" max="6" width="9.42578125" style="73" customWidth="1"/>
    <col min="7" max="7" width="20.140625" style="73" customWidth="1"/>
    <col min="8" max="8" width="13.28515625" style="73" customWidth="1"/>
    <col min="9" max="9" width="18" style="73" customWidth="1"/>
    <col min="10" max="10" width="15.85546875" style="73" customWidth="1"/>
    <col min="11" max="11" width="23.85546875" style="73" customWidth="1"/>
    <col min="12" max="12" width="11.28515625" style="73" customWidth="1"/>
    <col min="13" max="13" width="1.5703125" customWidth="1"/>
    <col min="14" max="16384" width="9.140625" style="73"/>
  </cols>
  <sheetData>
    <row r="1" spans="1:13" ht="7.5" customHeight="1" x14ac:dyDescent="0.2">
      <c r="A1" s="237"/>
      <c r="B1" s="237"/>
      <c r="C1" s="237"/>
      <c r="D1" s="237"/>
      <c r="E1" s="237"/>
      <c r="F1" s="237"/>
      <c r="G1" s="237"/>
      <c r="H1" s="237"/>
      <c r="I1" s="237"/>
      <c r="J1" s="237"/>
      <c r="K1" s="237"/>
      <c r="L1" s="237"/>
      <c r="M1" s="237"/>
    </row>
    <row r="2" spans="1:13" ht="9.75" customHeight="1" x14ac:dyDescent="0.2">
      <c r="A2" s="237"/>
      <c r="B2" s="62"/>
      <c r="C2" s="79"/>
      <c r="D2" s="74"/>
      <c r="E2" s="75"/>
      <c r="F2" s="75"/>
      <c r="G2" s="75"/>
      <c r="H2" s="75"/>
      <c r="I2" s="75"/>
      <c r="J2" s="75"/>
      <c r="K2" s="75"/>
      <c r="M2" s="237"/>
    </row>
    <row r="3" spans="1:13" ht="13.5" customHeight="1" x14ac:dyDescent="0.2">
      <c r="A3" s="237"/>
      <c r="B3" s="62"/>
      <c r="C3" s="63"/>
      <c r="D3" s="64"/>
      <c r="E3" s="62"/>
      <c r="F3" s="62"/>
      <c r="G3" s="62"/>
      <c r="H3" s="62"/>
      <c r="I3" s="62"/>
      <c r="J3" s="62"/>
      <c r="K3" s="62"/>
      <c r="M3" s="237"/>
    </row>
    <row r="4" spans="1:13" ht="10.5" customHeight="1" x14ac:dyDescent="0.35">
      <c r="A4" s="237"/>
      <c r="B4" s="62"/>
      <c r="C4" s="63"/>
      <c r="F4" s="65"/>
      <c r="G4" s="66"/>
      <c r="H4" s="66"/>
      <c r="I4" s="66"/>
      <c r="J4" s="66"/>
      <c r="K4" s="66"/>
      <c r="M4" s="237"/>
    </row>
    <row r="5" spans="1:13" ht="19.5" customHeight="1" thickBot="1" x14ac:dyDescent="0.4">
      <c r="A5" s="237"/>
      <c r="C5" s="63"/>
      <c r="F5" s="65"/>
      <c r="G5" s="66"/>
      <c r="H5" s="66"/>
      <c r="I5" s="66"/>
      <c r="J5" s="66"/>
      <c r="K5" s="66"/>
      <c r="M5" s="237"/>
    </row>
    <row r="6" spans="1:13" ht="15" customHeight="1" thickBot="1" x14ac:dyDescent="0.25">
      <c r="A6" s="237"/>
      <c r="B6" s="552" t="s">
        <v>191</v>
      </c>
      <c r="C6" s="553"/>
      <c r="D6" s="483" t="s">
        <v>192</v>
      </c>
      <c r="E6" s="520"/>
      <c r="F6" s="520"/>
      <c r="G6" s="485" t="s">
        <v>194</v>
      </c>
      <c r="H6" s="520"/>
      <c r="I6" s="270" t="s">
        <v>193</v>
      </c>
      <c r="J6" s="271" t="s">
        <v>401</v>
      </c>
      <c r="K6" s="503" t="s">
        <v>443</v>
      </c>
      <c r="L6" s="670"/>
      <c r="M6" s="237"/>
    </row>
    <row r="7" spans="1:13" ht="12.75" customHeight="1" thickBot="1" x14ac:dyDescent="0.25">
      <c r="A7" s="237"/>
      <c r="B7" s="554"/>
      <c r="C7" s="555"/>
      <c r="D7" s="486">
        <f>Utställare</f>
        <v>0</v>
      </c>
      <c r="E7" s="548"/>
      <c r="F7" s="548"/>
      <c r="G7" s="486">
        <f>Kontaktperson</f>
        <v>0</v>
      </c>
      <c r="H7" s="548"/>
      <c r="I7" s="273">
        <f>Monternr</f>
        <v>0</v>
      </c>
      <c r="J7" s="273">
        <f t="shared" ref="J7" si="0">Monterstrl</f>
        <v>0</v>
      </c>
      <c r="K7" s="273">
        <f>KVM</f>
        <v>0</v>
      </c>
      <c r="L7" s="341"/>
      <c r="M7" s="237"/>
    </row>
    <row r="8" spans="1:13" ht="12.75" customHeight="1" thickBot="1" x14ac:dyDescent="0.25">
      <c r="A8" s="237"/>
      <c r="B8" s="554"/>
      <c r="C8" s="555"/>
      <c r="D8" s="483" t="s">
        <v>196</v>
      </c>
      <c r="E8" s="520"/>
      <c r="F8" s="520"/>
      <c r="G8" s="485" t="s">
        <v>400</v>
      </c>
      <c r="H8" s="541"/>
      <c r="I8" s="503" t="s">
        <v>424</v>
      </c>
      <c r="J8" s="541"/>
      <c r="K8" s="503" t="s">
        <v>444</v>
      </c>
      <c r="L8" s="670"/>
      <c r="M8" s="237"/>
    </row>
    <row r="9" spans="1:13" ht="12.75" customHeight="1" thickBot="1" x14ac:dyDescent="0.25">
      <c r="A9" s="237"/>
      <c r="B9" s="554"/>
      <c r="C9" s="555"/>
      <c r="D9" s="486">
        <f>Mässa</f>
        <v>0</v>
      </c>
      <c r="E9" s="548"/>
      <c r="F9" s="548"/>
      <c r="G9" s="509">
        <f>Tel_Direkt</f>
        <v>0</v>
      </c>
      <c r="H9" s="674"/>
      <c r="I9" s="509">
        <f>Mobilnummer</f>
        <v>0</v>
      </c>
      <c r="J9" s="673"/>
      <c r="K9" s="671">
        <f>Ankomst</f>
        <v>0</v>
      </c>
      <c r="L9" s="672"/>
      <c r="M9" s="237"/>
    </row>
    <row r="10" spans="1:13" ht="15" customHeight="1" thickBot="1" x14ac:dyDescent="0.25">
      <c r="A10" s="237"/>
      <c r="B10" s="556" t="s">
        <v>125</v>
      </c>
      <c r="C10" s="555"/>
      <c r="D10" s="483" t="s">
        <v>445</v>
      </c>
      <c r="E10" s="520"/>
      <c r="F10" s="541"/>
      <c r="G10" s="503" t="s">
        <v>124</v>
      </c>
      <c r="H10" s="541"/>
      <c r="I10" s="503" t="s">
        <v>422</v>
      </c>
      <c r="J10" s="559"/>
      <c r="K10" s="503" t="s">
        <v>423</v>
      </c>
      <c r="L10" s="670"/>
      <c r="M10" s="237"/>
    </row>
    <row r="11" spans="1:13" ht="15" customHeight="1" thickBot="1" x14ac:dyDescent="0.25">
      <c r="A11" s="237"/>
      <c r="B11" s="554"/>
      <c r="C11" s="555"/>
      <c r="D11" s="548">
        <f>Annan_betalningsmottagare</f>
        <v>0</v>
      </c>
      <c r="E11" s="548"/>
      <c r="F11" s="548"/>
      <c r="G11" s="548">
        <f>Avvikande_adress</f>
        <v>0</v>
      </c>
      <c r="H11" s="548"/>
      <c r="I11" s="548">
        <f>Avvikande_postnr.</f>
        <v>0</v>
      </c>
      <c r="J11" s="548"/>
      <c r="K11" s="548">
        <f>Avvikande_ort</f>
        <v>0</v>
      </c>
      <c r="L11" s="672"/>
      <c r="M11" s="237"/>
    </row>
    <row r="12" spans="1:13" ht="15.75" customHeight="1" thickBot="1" x14ac:dyDescent="0.25">
      <c r="A12" s="237"/>
      <c r="B12" s="554"/>
      <c r="C12" s="555"/>
      <c r="D12" s="483" t="s">
        <v>446</v>
      </c>
      <c r="E12" s="520"/>
      <c r="F12" s="520"/>
      <c r="G12" s="485" t="s">
        <v>447</v>
      </c>
      <c r="H12" s="541"/>
      <c r="I12" s="503" t="s">
        <v>448</v>
      </c>
      <c r="J12" s="520"/>
      <c r="K12" s="485"/>
      <c r="L12" s="670"/>
      <c r="M12" s="237"/>
    </row>
    <row r="13" spans="1:13" ht="15.75" customHeight="1" thickBot="1" x14ac:dyDescent="0.25">
      <c r="A13" s="237"/>
      <c r="B13" s="557"/>
      <c r="C13" s="558"/>
      <c r="D13" s="521">
        <f>Avvikande_org.nr</f>
        <v>0</v>
      </c>
      <c r="E13" s="521"/>
      <c r="F13" s="521"/>
      <c r="G13" s="521">
        <f>Avvikande_epost</f>
        <v>0</v>
      </c>
      <c r="H13" s="521"/>
      <c r="I13" s="521">
        <f>Avvikande_telnr.</f>
        <v>0</v>
      </c>
      <c r="J13" s="521"/>
      <c r="K13" s="521"/>
      <c r="L13" s="666"/>
      <c r="M13" s="237"/>
    </row>
    <row r="14" spans="1:13" ht="18" customHeight="1" x14ac:dyDescent="0.35">
      <c r="A14" s="237"/>
      <c r="C14" s="63"/>
      <c r="F14" s="65"/>
      <c r="G14" s="66"/>
      <c r="H14" s="66"/>
      <c r="I14" s="66"/>
      <c r="J14" s="66"/>
      <c r="K14" s="66"/>
      <c r="M14" s="237"/>
    </row>
    <row r="15" spans="1:13" ht="20.25" customHeight="1" x14ac:dyDescent="0.35">
      <c r="A15" s="237"/>
      <c r="B15" s="667" t="s">
        <v>485</v>
      </c>
      <c r="C15" s="668"/>
      <c r="D15" s="668"/>
      <c r="E15" s="668"/>
      <c r="F15" s="668"/>
      <c r="G15" s="668"/>
      <c r="H15" s="668"/>
      <c r="I15" s="668"/>
      <c r="J15" s="668"/>
      <c r="K15" s="668"/>
      <c r="L15" s="669"/>
      <c r="M15" s="237"/>
    </row>
    <row r="16" spans="1:13" ht="50.1" customHeight="1" thickBot="1" x14ac:dyDescent="0.25">
      <c r="A16" s="237"/>
      <c r="C16" s="664" t="s">
        <v>564</v>
      </c>
      <c r="D16" s="665"/>
      <c r="E16" s="665"/>
      <c r="F16" s="665"/>
      <c r="G16" s="665"/>
      <c r="H16" s="665"/>
      <c r="I16" s="665"/>
      <c r="J16" s="665"/>
      <c r="K16" s="665"/>
      <c r="M16" s="237"/>
    </row>
    <row r="17" spans="1:13" ht="39.75" customHeight="1" thickBot="1" x14ac:dyDescent="0.3">
      <c r="A17" s="237"/>
      <c r="C17" s="615" t="s">
        <v>486</v>
      </c>
      <c r="D17" s="616"/>
      <c r="E17" s="617"/>
      <c r="F17" s="618" t="s">
        <v>487</v>
      </c>
      <c r="G17" s="619"/>
      <c r="H17" s="619"/>
      <c r="I17" s="619"/>
      <c r="J17" s="620"/>
      <c r="K17" s="342"/>
      <c r="L17" s="269"/>
      <c r="M17" s="237"/>
    </row>
    <row r="18" spans="1:13" x14ac:dyDescent="0.25">
      <c r="A18" s="237"/>
      <c r="C18" s="343"/>
      <c r="D18" s="344"/>
      <c r="E18" s="344"/>
      <c r="F18" s="344"/>
      <c r="G18" s="344"/>
      <c r="H18" s="344"/>
      <c r="I18" s="344"/>
      <c r="J18" s="344"/>
      <c r="K18" s="344"/>
      <c r="L18" s="269"/>
      <c r="M18" s="237"/>
    </row>
    <row r="19" spans="1:13" ht="18.75" customHeight="1" thickBot="1" x14ac:dyDescent="0.3">
      <c r="A19" s="237"/>
      <c r="C19" s="345" t="s">
        <v>488</v>
      </c>
      <c r="D19" s="344"/>
      <c r="E19" s="344" t="s">
        <v>489</v>
      </c>
      <c r="F19" s="344"/>
      <c r="G19" s="344" t="s">
        <v>490</v>
      </c>
      <c r="H19" s="346" t="s">
        <v>491</v>
      </c>
      <c r="I19" s="344"/>
      <c r="J19" s="344"/>
      <c r="K19" s="344"/>
      <c r="L19" s="269"/>
      <c r="M19" s="237"/>
    </row>
    <row r="20" spans="1:13" ht="31.5" customHeight="1" thickBot="1" x14ac:dyDescent="0.3">
      <c r="A20" s="237"/>
      <c r="C20" s="347" t="s">
        <v>492</v>
      </c>
      <c r="D20" s="347"/>
      <c r="E20" s="347" t="s">
        <v>493</v>
      </c>
      <c r="F20" s="347"/>
      <c r="G20" s="347" t="s">
        <v>494</v>
      </c>
      <c r="H20" s="348" t="s">
        <v>495</v>
      </c>
      <c r="I20" s="618" t="s">
        <v>496</v>
      </c>
      <c r="J20" s="620"/>
      <c r="K20" s="344"/>
      <c r="L20" s="269"/>
      <c r="M20" s="237"/>
    </row>
    <row r="21" spans="1:13" ht="14.25" customHeight="1" thickBot="1" x14ac:dyDescent="0.3">
      <c r="A21" s="237"/>
      <c r="C21" s="343"/>
      <c r="D21" s="344"/>
      <c r="E21" s="344"/>
      <c r="F21" s="344"/>
      <c r="G21" s="344"/>
      <c r="H21" s="344"/>
      <c r="I21" s="344"/>
      <c r="J21" s="344"/>
      <c r="K21" s="344"/>
      <c r="L21" s="269"/>
      <c r="M21" s="237"/>
    </row>
    <row r="22" spans="1:13" ht="21.75" customHeight="1" thickBot="1" x14ac:dyDescent="0.3">
      <c r="A22" s="237"/>
      <c r="C22" s="349" t="s">
        <v>497</v>
      </c>
      <c r="D22" s="344"/>
      <c r="E22" s="344"/>
      <c r="F22" s="269"/>
      <c r="G22" s="346" t="s">
        <v>469</v>
      </c>
      <c r="H22" s="317" t="s">
        <v>121</v>
      </c>
      <c r="I22" s="346" t="s">
        <v>498</v>
      </c>
      <c r="J22" s="317" t="s">
        <v>122</v>
      </c>
      <c r="K22" s="344"/>
      <c r="L22" s="269"/>
      <c r="M22" s="237"/>
    </row>
    <row r="23" spans="1:13" ht="16.5" thickBot="1" x14ac:dyDescent="0.3">
      <c r="A23" s="237"/>
      <c r="C23" s="349" t="s">
        <v>499</v>
      </c>
      <c r="D23" s="344"/>
      <c r="E23" s="344"/>
      <c r="F23" s="269"/>
      <c r="G23" s="346" t="s">
        <v>469</v>
      </c>
      <c r="H23" s="317" t="s">
        <v>121</v>
      </c>
      <c r="I23" s="346" t="s">
        <v>498</v>
      </c>
      <c r="J23" s="317" t="s">
        <v>122</v>
      </c>
      <c r="K23" s="344"/>
      <c r="L23" s="269"/>
      <c r="M23" s="237"/>
    </row>
    <row r="24" spans="1:13" ht="16.5" thickBot="1" x14ac:dyDescent="0.3">
      <c r="A24" s="237"/>
      <c r="C24" s="313"/>
      <c r="D24" s="268"/>
      <c r="E24" s="269"/>
      <c r="F24" s="269"/>
      <c r="G24" s="269"/>
      <c r="H24" s="269"/>
      <c r="I24" s="269"/>
      <c r="J24" s="269"/>
      <c r="K24" s="269"/>
      <c r="L24" s="269"/>
      <c r="M24" s="237"/>
    </row>
    <row r="25" spans="1:13" ht="21.75" customHeight="1" x14ac:dyDescent="0.25">
      <c r="A25" s="237"/>
      <c r="C25" s="621" t="s">
        <v>500</v>
      </c>
      <c r="D25" s="622"/>
      <c r="E25" s="622"/>
      <c r="F25" s="622"/>
      <c r="G25" s="622"/>
      <c r="H25" s="622"/>
      <c r="I25" s="623" t="s">
        <v>501</v>
      </c>
      <c r="J25" s="624"/>
      <c r="K25" s="269"/>
      <c r="L25" s="269"/>
      <c r="M25" s="237"/>
    </row>
    <row r="26" spans="1:13" ht="15.75" customHeight="1" thickBot="1" x14ac:dyDescent="0.3">
      <c r="A26" s="237"/>
      <c r="C26" s="622"/>
      <c r="D26" s="622"/>
      <c r="E26" s="622"/>
      <c r="F26" s="622"/>
      <c r="G26" s="622"/>
      <c r="H26" s="622"/>
      <c r="I26" s="625"/>
      <c r="J26" s="626"/>
      <c r="K26" s="344"/>
      <c r="L26" s="269"/>
      <c r="M26" s="237"/>
    </row>
    <row r="27" spans="1:13" ht="33" customHeight="1" x14ac:dyDescent="0.25">
      <c r="A27" s="237"/>
      <c r="G27" s="344"/>
      <c r="H27" s="344"/>
      <c r="I27" s="344"/>
      <c r="J27" s="344"/>
      <c r="K27" s="344"/>
      <c r="L27" s="269"/>
      <c r="M27" s="237"/>
    </row>
    <row r="28" spans="1:13" x14ac:dyDescent="0.25">
      <c r="A28" s="237"/>
      <c r="C28" s="374" t="s">
        <v>565</v>
      </c>
      <c r="D28" s="375"/>
      <c r="E28" s="375"/>
      <c r="F28" s="375"/>
      <c r="G28" s="376"/>
      <c r="H28" s="376"/>
      <c r="I28" s="376"/>
      <c r="J28" s="376"/>
      <c r="K28" s="376"/>
      <c r="L28" s="269"/>
      <c r="M28" s="237"/>
    </row>
    <row r="29" spans="1:13" ht="15" x14ac:dyDescent="0.25">
      <c r="A29" s="237"/>
      <c r="C29" s="353">
        <v>1</v>
      </c>
      <c r="D29" s="354" t="s">
        <v>502</v>
      </c>
      <c r="E29" s="354"/>
      <c r="F29" s="354"/>
      <c r="G29" s="354"/>
      <c r="H29" s="354"/>
      <c r="I29" s="354"/>
      <c r="J29" s="354"/>
      <c r="K29" s="355"/>
      <c r="L29" s="269"/>
      <c r="M29" s="237"/>
    </row>
    <row r="30" spans="1:13" s="80" customFormat="1" ht="26.25" customHeight="1" thickBot="1" x14ac:dyDescent="0.3">
      <c r="A30" s="237"/>
      <c r="C30" s="353">
        <v>2</v>
      </c>
      <c r="D30" s="356" t="s">
        <v>503</v>
      </c>
      <c r="E30" s="356"/>
      <c r="F30" s="356"/>
      <c r="G30" s="356"/>
      <c r="H30" s="356"/>
      <c r="I30" s="356"/>
      <c r="J30" s="356"/>
      <c r="K30" s="357"/>
      <c r="L30" s="350"/>
      <c r="M30" s="237"/>
    </row>
    <row r="31" spans="1:13" thickBot="1" x14ac:dyDescent="0.3">
      <c r="A31" s="237"/>
      <c r="C31" s="353"/>
      <c r="D31" s="354" t="s">
        <v>504</v>
      </c>
      <c r="E31" s="354"/>
      <c r="F31" s="356"/>
      <c r="G31" s="613"/>
      <c r="H31" s="614"/>
      <c r="I31" s="356"/>
      <c r="J31" s="356"/>
      <c r="K31" s="355"/>
      <c r="L31" s="269"/>
      <c r="M31" s="237"/>
    </row>
    <row r="32" spans="1:13" ht="18.75" customHeight="1" thickBot="1" x14ac:dyDescent="0.3">
      <c r="A32" s="237"/>
      <c r="C32" s="353"/>
      <c r="D32" s="354" t="s">
        <v>505</v>
      </c>
      <c r="E32" s="354"/>
      <c r="F32" s="354"/>
      <c r="G32" s="358" t="s">
        <v>120</v>
      </c>
      <c r="H32" s="355"/>
      <c r="I32" s="358" t="s">
        <v>506</v>
      </c>
      <c r="J32" s="354"/>
      <c r="K32" s="355"/>
      <c r="L32" s="269"/>
      <c r="M32" s="237"/>
    </row>
    <row r="33" spans="1:13" thickBot="1" x14ac:dyDescent="0.3">
      <c r="A33" s="237"/>
      <c r="C33" s="353"/>
      <c r="D33" s="354"/>
      <c r="E33" s="354"/>
      <c r="F33" s="354"/>
      <c r="G33" s="354" t="s">
        <v>495</v>
      </c>
      <c r="H33" s="356"/>
      <c r="I33" s="613"/>
      <c r="J33" s="614"/>
      <c r="K33" s="355"/>
      <c r="L33" s="269"/>
      <c r="M33" s="237"/>
    </row>
    <row r="34" spans="1:13" ht="23.25" customHeight="1" x14ac:dyDescent="0.25">
      <c r="A34" s="237"/>
      <c r="C34" s="353">
        <v>3</v>
      </c>
      <c r="D34" s="354" t="s">
        <v>507</v>
      </c>
      <c r="E34" s="354"/>
      <c r="F34" s="354"/>
      <c r="G34" s="354"/>
      <c r="H34" s="354"/>
      <c r="I34" s="354"/>
      <c r="J34" s="354"/>
      <c r="K34" s="355"/>
      <c r="L34" s="269"/>
      <c r="M34" s="237"/>
    </row>
    <row r="35" spans="1:13" ht="15" customHeight="1" x14ac:dyDescent="0.25">
      <c r="A35" s="237"/>
      <c r="C35" s="353"/>
      <c r="D35" s="354" t="s">
        <v>508</v>
      </c>
      <c r="E35" s="354"/>
      <c r="F35" s="354"/>
      <c r="G35" s="354"/>
      <c r="H35" s="354"/>
      <c r="I35" s="354"/>
      <c r="J35" s="354"/>
      <c r="K35" s="355"/>
      <c r="L35" s="269"/>
      <c r="M35" s="237"/>
    </row>
    <row r="36" spans="1:13" ht="28.5" customHeight="1" x14ac:dyDescent="0.25">
      <c r="A36" s="237"/>
      <c r="C36" s="353">
        <v>4</v>
      </c>
      <c r="D36" s="354" t="s">
        <v>509</v>
      </c>
      <c r="E36" s="354"/>
      <c r="F36" s="354"/>
      <c r="G36" s="354"/>
      <c r="H36" s="354"/>
      <c r="I36" s="354"/>
      <c r="J36" s="354"/>
      <c r="K36" s="355"/>
      <c r="L36" s="269"/>
      <c r="M36" s="237"/>
    </row>
    <row r="37" spans="1:13" ht="27" customHeight="1" x14ac:dyDescent="0.25">
      <c r="A37" s="237"/>
      <c r="C37" s="353">
        <v>5</v>
      </c>
      <c r="D37" s="354" t="s">
        <v>510</v>
      </c>
      <c r="E37" s="354"/>
      <c r="F37" s="354"/>
      <c r="G37" s="354"/>
      <c r="H37" s="354"/>
      <c r="I37" s="354"/>
      <c r="J37" s="354"/>
      <c r="K37" s="355"/>
      <c r="L37" s="269"/>
      <c r="M37" s="237"/>
    </row>
    <row r="38" spans="1:13" ht="15" x14ac:dyDescent="0.25">
      <c r="A38" s="237"/>
      <c r="C38" s="353"/>
      <c r="D38" s="354" t="s">
        <v>511</v>
      </c>
      <c r="E38" s="354"/>
      <c r="F38" s="354"/>
      <c r="G38" s="354"/>
      <c r="H38" s="354"/>
      <c r="I38" s="354"/>
      <c r="J38" s="354"/>
      <c r="K38" s="355"/>
      <c r="L38" s="269"/>
      <c r="M38" s="237"/>
    </row>
    <row r="39" spans="1:13" ht="23.25" customHeight="1" x14ac:dyDescent="0.25">
      <c r="A39" s="237"/>
      <c r="C39" s="353">
        <v>6</v>
      </c>
      <c r="D39" s="354" t="s">
        <v>512</v>
      </c>
      <c r="E39" s="354"/>
      <c r="F39" s="354"/>
      <c r="G39" s="354"/>
      <c r="H39" s="354"/>
      <c r="I39" s="354"/>
      <c r="J39" s="354"/>
      <c r="K39" s="354"/>
      <c r="L39" s="269"/>
      <c r="M39" s="237"/>
    </row>
    <row r="40" spans="1:13" ht="15" x14ac:dyDescent="0.25">
      <c r="A40" s="237"/>
      <c r="C40" s="353"/>
      <c r="D40" s="354" t="s">
        <v>513</v>
      </c>
      <c r="E40" s="354"/>
      <c r="F40" s="354"/>
      <c r="G40" s="355"/>
      <c r="H40" s="354" t="s">
        <v>514</v>
      </c>
      <c r="I40" s="354"/>
      <c r="J40" s="354"/>
      <c r="K40" s="354"/>
      <c r="L40" s="269"/>
      <c r="M40" s="237"/>
    </row>
    <row r="41" spans="1:13" ht="21" customHeight="1" x14ac:dyDescent="0.25">
      <c r="A41" s="237"/>
      <c r="C41" s="353">
        <v>7</v>
      </c>
      <c r="D41" s="354" t="s">
        <v>515</v>
      </c>
      <c r="E41" s="354"/>
      <c r="F41" s="354"/>
      <c r="G41" s="354"/>
      <c r="H41" s="354"/>
      <c r="I41" s="354"/>
      <c r="J41" s="354"/>
      <c r="K41" s="354"/>
      <c r="L41" s="269"/>
      <c r="M41" s="237"/>
    </row>
    <row r="42" spans="1:13" ht="15" x14ac:dyDescent="0.25">
      <c r="A42" s="237"/>
      <c r="C42" s="353"/>
      <c r="D42" s="354" t="s">
        <v>516</v>
      </c>
      <c r="E42" s="354"/>
      <c r="F42" s="354"/>
      <c r="G42" s="355"/>
      <c r="H42" s="354" t="s">
        <v>517</v>
      </c>
      <c r="I42" s="354"/>
      <c r="J42" s="354"/>
      <c r="K42" s="354"/>
      <c r="L42" s="269"/>
      <c r="M42" s="237"/>
    </row>
    <row r="43" spans="1:13" ht="22.5" customHeight="1" x14ac:dyDescent="0.25">
      <c r="A43" s="237"/>
      <c r="C43" s="353">
        <v>8</v>
      </c>
      <c r="D43" s="354" t="s">
        <v>518</v>
      </c>
      <c r="E43" s="354"/>
      <c r="F43" s="354"/>
      <c r="G43" s="354"/>
      <c r="H43" s="354"/>
      <c r="I43" s="354"/>
      <c r="J43" s="354"/>
      <c r="K43" s="354"/>
      <c r="L43" s="269"/>
      <c r="M43" s="237"/>
    </row>
    <row r="44" spans="1:13" ht="24" customHeight="1" x14ac:dyDescent="0.25">
      <c r="A44" s="237"/>
      <c r="C44" s="353">
        <v>9</v>
      </c>
      <c r="D44" s="354" t="s">
        <v>519</v>
      </c>
      <c r="E44" s="354"/>
      <c r="F44" s="354"/>
      <c r="G44" s="354"/>
      <c r="H44" s="354"/>
      <c r="I44" s="354"/>
      <c r="J44" s="354"/>
      <c r="K44" s="354"/>
      <c r="L44" s="269"/>
      <c r="M44" s="237"/>
    </row>
    <row r="45" spans="1:13" ht="15" customHeight="1" x14ac:dyDescent="0.25">
      <c r="A45" s="237"/>
      <c r="C45" s="353"/>
      <c r="D45" s="354" t="s">
        <v>520</v>
      </c>
      <c r="E45" s="354"/>
      <c r="F45" s="354"/>
      <c r="G45" s="354"/>
      <c r="H45" s="354"/>
      <c r="I45" s="355"/>
      <c r="J45" s="355"/>
      <c r="K45" s="354" t="s">
        <v>521</v>
      </c>
      <c r="L45" s="269"/>
      <c r="M45" s="237"/>
    </row>
    <row r="46" spans="1:13" ht="24" customHeight="1" x14ac:dyDescent="0.25">
      <c r="A46" s="237"/>
      <c r="C46" s="353">
        <v>10</v>
      </c>
      <c r="D46" s="354" t="s">
        <v>522</v>
      </c>
      <c r="E46" s="354"/>
      <c r="F46" s="354"/>
      <c r="G46" s="354"/>
      <c r="H46" s="354"/>
      <c r="I46" s="354"/>
      <c r="J46" s="354"/>
      <c r="K46" s="354"/>
      <c r="L46" s="269"/>
      <c r="M46" s="237"/>
    </row>
    <row r="47" spans="1:13" ht="24.75" customHeight="1" x14ac:dyDescent="0.25">
      <c r="A47" s="237"/>
      <c r="C47" s="353">
        <v>11</v>
      </c>
      <c r="D47" s="354" t="s">
        <v>523</v>
      </c>
      <c r="E47" s="354"/>
      <c r="F47" s="354"/>
      <c r="G47" s="354"/>
      <c r="H47" s="354"/>
      <c r="I47" s="354"/>
      <c r="J47" s="354"/>
      <c r="K47" s="354"/>
      <c r="L47" s="269"/>
      <c r="M47" s="237"/>
    </row>
    <row r="48" spans="1:13" ht="15" x14ac:dyDescent="0.25">
      <c r="A48" s="237"/>
      <c r="C48" s="353"/>
      <c r="D48" s="354" t="s">
        <v>524</v>
      </c>
      <c r="E48" s="354"/>
      <c r="F48" s="354"/>
      <c r="G48" s="354"/>
      <c r="H48" s="354"/>
      <c r="I48" s="354"/>
      <c r="J48" s="354"/>
      <c r="K48" s="354"/>
      <c r="L48" s="269"/>
      <c r="M48" s="237"/>
    </row>
    <row r="49" spans="1:13" ht="23.25" customHeight="1" x14ac:dyDescent="0.25">
      <c r="A49" s="237"/>
      <c r="C49" s="353">
        <v>12</v>
      </c>
      <c r="D49" s="354" t="s">
        <v>525</v>
      </c>
      <c r="E49" s="354"/>
      <c r="F49" s="354"/>
      <c r="G49" s="354"/>
      <c r="H49" s="354"/>
      <c r="I49" s="354"/>
      <c r="J49" s="354"/>
      <c r="K49" s="354"/>
      <c r="L49" s="269"/>
      <c r="M49" s="237"/>
    </row>
    <row r="50" spans="1:13" ht="24.75" customHeight="1" x14ac:dyDescent="0.25">
      <c r="A50" s="237"/>
      <c r="C50" s="353">
        <v>13</v>
      </c>
      <c r="D50" s="354" t="s">
        <v>526</v>
      </c>
      <c r="E50" s="354"/>
      <c r="F50" s="354"/>
      <c r="G50" s="354"/>
      <c r="H50" s="354"/>
      <c r="I50" s="354"/>
      <c r="J50" s="354"/>
      <c r="K50" s="354"/>
      <c r="L50" s="269"/>
      <c r="M50" s="237"/>
    </row>
    <row r="51" spans="1:13" ht="15" x14ac:dyDescent="0.25">
      <c r="A51" s="237"/>
      <c r="C51" s="353"/>
      <c r="D51" s="354" t="s">
        <v>527</v>
      </c>
      <c r="E51" s="354"/>
      <c r="F51" s="354"/>
      <c r="G51" s="354"/>
      <c r="H51" s="354"/>
      <c r="I51" s="354"/>
      <c r="J51" s="354"/>
      <c r="K51" s="354"/>
      <c r="L51" s="269"/>
      <c r="M51" s="237"/>
    </row>
    <row r="52" spans="1:13" ht="15" x14ac:dyDescent="0.25">
      <c r="A52" s="237"/>
      <c r="C52" s="359"/>
      <c r="D52" s="354"/>
      <c r="E52" s="354"/>
      <c r="F52" s="354"/>
      <c r="G52" s="354"/>
      <c r="H52" s="354"/>
      <c r="I52" s="354"/>
      <c r="J52" s="354"/>
      <c r="K52" s="354"/>
      <c r="L52" s="269"/>
      <c r="M52" s="237"/>
    </row>
    <row r="53" spans="1:13" x14ac:dyDescent="0.25">
      <c r="A53" s="237"/>
      <c r="C53" s="244"/>
      <c r="D53" s="344"/>
      <c r="E53" s="344"/>
      <c r="F53" s="344"/>
      <c r="G53" s="344"/>
      <c r="H53" s="344"/>
      <c r="I53" s="344"/>
      <c r="J53" s="344"/>
      <c r="K53" s="344"/>
      <c r="L53" s="269"/>
      <c r="M53" s="237"/>
    </row>
    <row r="54" spans="1:13" ht="15" x14ac:dyDescent="0.25">
      <c r="A54" s="237"/>
      <c r="C54" s="627" t="s">
        <v>528</v>
      </c>
      <c r="D54" s="628"/>
      <c r="E54" s="628"/>
      <c r="F54" s="628"/>
      <c r="G54" s="628"/>
      <c r="H54" s="628"/>
      <c r="I54" s="628"/>
      <c r="J54" s="628"/>
      <c r="K54" s="628"/>
      <c r="L54" s="269"/>
      <c r="M54" s="237"/>
    </row>
    <row r="55" spans="1:13" ht="15" x14ac:dyDescent="0.25">
      <c r="A55" s="237"/>
      <c r="C55" s="628"/>
      <c r="D55" s="628"/>
      <c r="E55" s="628"/>
      <c r="F55" s="628"/>
      <c r="G55" s="628"/>
      <c r="H55" s="628"/>
      <c r="I55" s="628"/>
      <c r="J55" s="628"/>
      <c r="K55" s="628"/>
      <c r="L55" s="269"/>
      <c r="M55" s="237"/>
    </row>
    <row r="56" spans="1:13" thickBot="1" x14ac:dyDescent="0.3">
      <c r="A56" s="237"/>
      <c r="C56" s="629" t="s">
        <v>529</v>
      </c>
      <c r="D56" s="630"/>
      <c r="E56" s="630"/>
      <c r="F56" s="630"/>
      <c r="G56" s="629" t="s">
        <v>462</v>
      </c>
      <c r="H56" s="631"/>
      <c r="I56" s="631"/>
      <c r="J56" s="629" t="s">
        <v>449</v>
      </c>
      <c r="K56" s="631"/>
      <c r="L56" s="269"/>
      <c r="M56" s="237"/>
    </row>
    <row r="57" spans="1:13" thickBot="1" x14ac:dyDescent="0.3">
      <c r="A57" s="237"/>
      <c r="C57" s="465"/>
      <c r="D57" s="467"/>
      <c r="E57" s="467"/>
      <c r="F57" s="467"/>
      <c r="G57" s="465"/>
      <c r="H57" s="466"/>
      <c r="I57" s="466"/>
      <c r="J57" s="461" t="s">
        <v>121</v>
      </c>
      <c r="K57" s="462"/>
      <c r="L57" s="269"/>
      <c r="M57" s="237"/>
    </row>
    <row r="58" spans="1:13" thickBot="1" x14ac:dyDescent="0.3">
      <c r="A58" s="237"/>
      <c r="C58" s="467"/>
      <c r="D58" s="467"/>
      <c r="E58" s="467"/>
      <c r="F58" s="467"/>
      <c r="G58" s="466"/>
      <c r="H58" s="466"/>
      <c r="I58" s="466"/>
      <c r="J58" s="463"/>
      <c r="K58" s="464"/>
      <c r="L58" s="269"/>
      <c r="M58" s="237"/>
    </row>
    <row r="59" spans="1:13" ht="15.75" customHeight="1" x14ac:dyDescent="0.25">
      <c r="A59" s="237"/>
      <c r="C59" s="632" t="s">
        <v>530</v>
      </c>
      <c r="D59" s="633"/>
      <c r="E59" s="637"/>
      <c r="F59" s="634"/>
      <c r="G59" s="632" t="s">
        <v>531</v>
      </c>
      <c r="H59" s="633"/>
      <c r="I59" s="634"/>
      <c r="J59" s="269"/>
      <c r="K59" s="269"/>
      <c r="L59" s="269"/>
      <c r="M59" s="237"/>
    </row>
    <row r="60" spans="1:13" ht="15.75" customHeight="1" thickBot="1" x14ac:dyDescent="0.3">
      <c r="A60" s="237"/>
      <c r="C60" s="604"/>
      <c r="D60" s="635"/>
      <c r="E60" s="638"/>
      <c r="F60" s="636"/>
      <c r="G60" s="604"/>
      <c r="H60" s="635"/>
      <c r="I60" s="636"/>
      <c r="J60" s="269"/>
      <c r="K60" s="269"/>
      <c r="L60" s="269"/>
      <c r="M60" s="237"/>
    </row>
    <row r="61" spans="1:13" ht="15.75" customHeight="1" x14ac:dyDescent="0.25">
      <c r="A61" s="237"/>
      <c r="C61" s="351"/>
      <c r="D61" s="351"/>
      <c r="E61" s="269"/>
      <c r="F61" s="269"/>
      <c r="G61" s="351"/>
      <c r="H61" s="351"/>
      <c r="I61" s="269"/>
      <c r="J61" s="269"/>
      <c r="K61" s="269"/>
      <c r="L61" s="269"/>
      <c r="M61" s="237"/>
    </row>
    <row r="62" spans="1:13" ht="15.75" customHeight="1" x14ac:dyDescent="0.25">
      <c r="A62" s="237"/>
      <c r="C62" s="351"/>
      <c r="D62" s="351"/>
      <c r="E62" s="269"/>
      <c r="F62" s="269"/>
      <c r="G62" s="351"/>
      <c r="H62" s="351"/>
      <c r="I62" s="269"/>
      <c r="J62" s="269"/>
      <c r="K62" s="269"/>
      <c r="L62" s="269"/>
      <c r="M62" s="237"/>
    </row>
    <row r="63" spans="1:13" ht="15" customHeight="1" x14ac:dyDescent="0.25">
      <c r="A63" s="237"/>
      <c r="C63" s="83" t="s">
        <v>107</v>
      </c>
      <c r="D63" s="73"/>
      <c r="K63" s="77"/>
      <c r="M63" s="237"/>
    </row>
    <row r="64" spans="1:13" ht="15" customHeight="1" thickBot="1" x14ac:dyDescent="0.3">
      <c r="A64" s="237"/>
      <c r="C64" s="73"/>
      <c r="D64" s="60"/>
      <c r="F64" s="82" t="s">
        <v>108</v>
      </c>
      <c r="G64" s="639" t="s">
        <v>105</v>
      </c>
      <c r="H64" s="640"/>
      <c r="I64" s="640"/>
      <c r="J64" s="639" t="s">
        <v>109</v>
      </c>
      <c r="K64" s="640"/>
      <c r="M64" s="237"/>
    </row>
    <row r="65" spans="1:13" ht="30.75" customHeight="1" thickBot="1" x14ac:dyDescent="0.25">
      <c r="A65" s="237"/>
      <c r="C65" s="647" t="s">
        <v>477</v>
      </c>
      <c r="D65" s="648"/>
      <c r="E65" s="649"/>
      <c r="F65" s="606"/>
      <c r="G65" s="598" t="s">
        <v>532</v>
      </c>
      <c r="H65" s="662"/>
      <c r="I65" s="663"/>
      <c r="J65" s="656" t="s">
        <v>481</v>
      </c>
      <c r="K65" s="657"/>
      <c r="M65" s="237"/>
    </row>
    <row r="66" spans="1:13" ht="30.75" customHeight="1" thickBot="1" x14ac:dyDescent="0.25">
      <c r="A66" s="237"/>
      <c r="C66" s="650"/>
      <c r="D66" s="651"/>
      <c r="E66" s="652"/>
      <c r="F66" s="653"/>
      <c r="G66" s="609" t="s">
        <v>533</v>
      </c>
      <c r="H66" s="654"/>
      <c r="I66" s="655"/>
      <c r="J66" s="658"/>
      <c r="K66" s="659"/>
      <c r="M66" s="237"/>
    </row>
    <row r="67" spans="1:13" ht="30.75" customHeight="1" thickBot="1" x14ac:dyDescent="0.25">
      <c r="A67" s="237"/>
      <c r="C67" s="647" t="s">
        <v>534</v>
      </c>
      <c r="D67" s="648"/>
      <c r="E67" s="649"/>
      <c r="F67" s="606"/>
      <c r="G67" s="609" t="s">
        <v>530</v>
      </c>
      <c r="H67" s="654"/>
      <c r="I67" s="655"/>
      <c r="J67" s="656" t="s">
        <v>481</v>
      </c>
      <c r="K67" s="657"/>
      <c r="M67" s="237"/>
    </row>
    <row r="68" spans="1:13" ht="30.75" customHeight="1" thickBot="1" x14ac:dyDescent="0.25">
      <c r="A68" s="237"/>
      <c r="C68" s="650"/>
      <c r="D68" s="651"/>
      <c r="E68" s="652"/>
      <c r="F68" s="653"/>
      <c r="G68" s="660" t="s">
        <v>531</v>
      </c>
      <c r="H68" s="661"/>
      <c r="I68" s="661"/>
      <c r="J68" s="658"/>
      <c r="K68" s="659"/>
      <c r="M68" s="237"/>
    </row>
    <row r="69" spans="1:13" ht="7.5" customHeight="1" x14ac:dyDescent="0.25">
      <c r="A69" s="237"/>
      <c r="C69" s="352"/>
      <c r="D69" s="352"/>
      <c r="E69" s="352"/>
      <c r="F69" s="352"/>
      <c r="G69" s="352"/>
      <c r="H69" s="352"/>
      <c r="I69" s="352"/>
      <c r="J69" s="352"/>
      <c r="K69" s="352"/>
      <c r="M69" s="237"/>
    </row>
    <row r="70" spans="1:13" thickBot="1" x14ac:dyDescent="0.3">
      <c r="A70" s="237"/>
      <c r="C70" s="269" t="s">
        <v>484</v>
      </c>
      <c r="D70" s="269"/>
      <c r="E70" s="269"/>
      <c r="F70" s="269"/>
      <c r="G70" s="269"/>
      <c r="H70" s="269"/>
      <c r="I70" s="269"/>
      <c r="J70" s="269"/>
      <c r="K70" s="269"/>
      <c r="M70" s="237"/>
    </row>
    <row r="71" spans="1:13" ht="14.25" x14ac:dyDescent="0.2">
      <c r="A71" s="237"/>
      <c r="C71" s="641"/>
      <c r="D71" s="642"/>
      <c r="E71" s="642"/>
      <c r="F71" s="642"/>
      <c r="G71" s="642"/>
      <c r="H71" s="642"/>
      <c r="I71" s="642"/>
      <c r="J71" s="642"/>
      <c r="K71" s="624"/>
      <c r="M71" s="237"/>
    </row>
    <row r="72" spans="1:13" ht="14.25" x14ac:dyDescent="0.2">
      <c r="A72" s="237"/>
      <c r="C72" s="643"/>
      <c r="D72" s="644"/>
      <c r="E72" s="644"/>
      <c r="F72" s="644"/>
      <c r="G72" s="644"/>
      <c r="H72" s="644"/>
      <c r="I72" s="644"/>
      <c r="J72" s="644"/>
      <c r="K72" s="645"/>
      <c r="M72" s="237"/>
    </row>
    <row r="73" spans="1:13" ht="14.25" x14ac:dyDescent="0.2">
      <c r="A73" s="237"/>
      <c r="C73" s="643"/>
      <c r="D73" s="644"/>
      <c r="E73" s="644"/>
      <c r="F73" s="644"/>
      <c r="G73" s="644"/>
      <c r="H73" s="644"/>
      <c r="I73" s="644"/>
      <c r="J73" s="644"/>
      <c r="K73" s="645"/>
      <c r="M73" s="237"/>
    </row>
    <row r="74" spans="1:13" ht="14.25" x14ac:dyDescent="0.2">
      <c r="A74" s="237"/>
      <c r="C74" s="643"/>
      <c r="D74" s="644"/>
      <c r="E74" s="644"/>
      <c r="F74" s="644"/>
      <c r="G74" s="644"/>
      <c r="H74" s="644"/>
      <c r="I74" s="644"/>
      <c r="J74" s="644"/>
      <c r="K74" s="645"/>
      <c r="M74" s="237"/>
    </row>
    <row r="75" spans="1:13" ht="15" thickBot="1" x14ac:dyDescent="0.25">
      <c r="A75" s="237"/>
      <c r="C75" s="625"/>
      <c r="D75" s="646"/>
      <c r="E75" s="646"/>
      <c r="F75" s="646"/>
      <c r="G75" s="646"/>
      <c r="H75" s="646"/>
      <c r="I75" s="646"/>
      <c r="J75" s="646"/>
      <c r="K75" s="626"/>
      <c r="M75" s="237"/>
    </row>
    <row r="76" spans="1:13" ht="15" customHeight="1" x14ac:dyDescent="0.2">
      <c r="A76" s="237"/>
      <c r="C76" s="73"/>
      <c r="D76" s="73"/>
      <c r="M76" s="237"/>
    </row>
    <row r="77" spans="1:13" ht="15" customHeight="1" x14ac:dyDescent="0.2">
      <c r="A77" s="237"/>
      <c r="C77" s="73"/>
      <c r="D77" s="73"/>
      <c r="M77" s="237"/>
    </row>
    <row r="78" spans="1:13" ht="15" customHeight="1" x14ac:dyDescent="0.2">
      <c r="A78" s="237"/>
      <c r="C78" s="73"/>
      <c r="D78" s="73"/>
      <c r="M78" s="237"/>
    </row>
    <row r="79" spans="1:13" ht="7.5" customHeight="1" x14ac:dyDescent="0.2">
      <c r="A79" s="237"/>
      <c r="B79" s="237"/>
      <c r="C79" s="235"/>
      <c r="D79" s="236"/>
      <c r="E79" s="237"/>
      <c r="F79" s="237"/>
      <c r="G79" s="237"/>
      <c r="H79" s="237"/>
      <c r="I79" s="237"/>
      <c r="J79" s="237"/>
      <c r="K79" s="237"/>
      <c r="L79" s="237"/>
      <c r="M79" s="237"/>
    </row>
  </sheetData>
  <mergeCells count="62">
    <mergeCell ref="C16:K16"/>
    <mergeCell ref="K13:L13"/>
    <mergeCell ref="B15:L15"/>
    <mergeCell ref="K6:L6"/>
    <mergeCell ref="K8:L8"/>
    <mergeCell ref="K9:L9"/>
    <mergeCell ref="K10:L10"/>
    <mergeCell ref="K11:L11"/>
    <mergeCell ref="K12:L12"/>
    <mergeCell ref="I8:J8"/>
    <mergeCell ref="I9:J9"/>
    <mergeCell ref="G13:H13"/>
    <mergeCell ref="G9:H9"/>
    <mergeCell ref="G10:H10"/>
    <mergeCell ref="G11:H11"/>
    <mergeCell ref="G12:H12"/>
    <mergeCell ref="B6:C9"/>
    <mergeCell ref="G59:I60"/>
    <mergeCell ref="C59:F60"/>
    <mergeCell ref="J64:K64"/>
    <mergeCell ref="C71:K75"/>
    <mergeCell ref="C65:E66"/>
    <mergeCell ref="F65:F66"/>
    <mergeCell ref="G66:I66"/>
    <mergeCell ref="J65:K66"/>
    <mergeCell ref="C67:E68"/>
    <mergeCell ref="F67:F68"/>
    <mergeCell ref="J67:K68"/>
    <mergeCell ref="G68:I68"/>
    <mergeCell ref="G65:I65"/>
    <mergeCell ref="G67:I67"/>
    <mergeCell ref="G64:I64"/>
    <mergeCell ref="C54:K55"/>
    <mergeCell ref="C57:F58"/>
    <mergeCell ref="G57:I58"/>
    <mergeCell ref="J57:K58"/>
    <mergeCell ref="C56:F56"/>
    <mergeCell ref="G56:I56"/>
    <mergeCell ref="J56:K56"/>
    <mergeCell ref="G31:H31"/>
    <mergeCell ref="I33:J33"/>
    <mergeCell ref="I12:J12"/>
    <mergeCell ref="I13:J13"/>
    <mergeCell ref="C17:E17"/>
    <mergeCell ref="B10:C13"/>
    <mergeCell ref="F17:J17"/>
    <mergeCell ref="C25:H26"/>
    <mergeCell ref="I25:J26"/>
    <mergeCell ref="D10:F10"/>
    <mergeCell ref="D11:F11"/>
    <mergeCell ref="D12:F12"/>
    <mergeCell ref="D13:F13"/>
    <mergeCell ref="I20:J20"/>
    <mergeCell ref="I10:J10"/>
    <mergeCell ref="I11:J11"/>
    <mergeCell ref="D9:F9"/>
    <mergeCell ref="D6:F6"/>
    <mergeCell ref="G6:H6"/>
    <mergeCell ref="D7:F7"/>
    <mergeCell ref="G7:H7"/>
    <mergeCell ref="D8:F8"/>
    <mergeCell ref="G8:H8"/>
  </mergeCells>
  <pageMargins left="0.7" right="0.7" top="0.75" bottom="0.75" header="0.3" footer="0.3"/>
  <pageSetup paperSize="9" scale="53"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74" r:id="rId4" name="Check Box 10">
              <controlPr defaultSize="0" autoFill="0" autoLine="0" autoPict="0">
                <anchor moveWithCells="1">
                  <from>
                    <xdr:col>5</xdr:col>
                    <xdr:colOff>123825</xdr:colOff>
                    <xdr:row>18</xdr:row>
                    <xdr:rowOff>19050</xdr:rowOff>
                  </from>
                  <to>
                    <xdr:col>5</xdr:col>
                    <xdr:colOff>361950</xdr:colOff>
                    <xdr:row>19</xdr:row>
                    <xdr:rowOff>0</xdr:rowOff>
                  </to>
                </anchor>
              </controlPr>
            </control>
          </mc:Choice>
        </mc:AlternateContent>
        <mc:AlternateContent xmlns:mc="http://schemas.openxmlformats.org/markup-compatibility/2006">
          <mc:Choice Requires="x14">
            <control shapeId="36875" r:id="rId5" name="Check Box 11">
              <controlPr defaultSize="0" autoFill="0" autoLine="0" autoPict="0">
                <anchor moveWithCells="1">
                  <from>
                    <xdr:col>5</xdr:col>
                    <xdr:colOff>123825</xdr:colOff>
                    <xdr:row>18</xdr:row>
                    <xdr:rowOff>219075</xdr:rowOff>
                  </from>
                  <to>
                    <xdr:col>5</xdr:col>
                    <xdr:colOff>361950</xdr:colOff>
                    <xdr:row>19</xdr:row>
                    <xdr:rowOff>200025</xdr:rowOff>
                  </to>
                </anchor>
              </controlPr>
            </control>
          </mc:Choice>
        </mc:AlternateContent>
        <mc:AlternateContent xmlns:mc="http://schemas.openxmlformats.org/markup-compatibility/2006">
          <mc:Choice Requires="x14">
            <control shapeId="36876" r:id="rId6" name="Check Box 12">
              <controlPr defaultSize="0" autoFill="0" autoLine="0" autoPict="0">
                <anchor moveWithCells="1">
                  <from>
                    <xdr:col>6</xdr:col>
                    <xdr:colOff>1333500</xdr:colOff>
                    <xdr:row>18</xdr:row>
                    <xdr:rowOff>228600</xdr:rowOff>
                  </from>
                  <to>
                    <xdr:col>7</xdr:col>
                    <xdr:colOff>238125</xdr:colOff>
                    <xdr:row>19</xdr:row>
                    <xdr:rowOff>219075</xdr:rowOff>
                  </to>
                </anchor>
              </controlPr>
            </control>
          </mc:Choice>
        </mc:AlternateContent>
        <mc:AlternateContent xmlns:mc="http://schemas.openxmlformats.org/markup-compatibility/2006">
          <mc:Choice Requires="x14">
            <control shapeId="36877" r:id="rId7" name="Check Box 13">
              <controlPr defaultSize="0" autoFill="0" autoLine="0" autoPict="0">
                <anchor moveWithCells="1">
                  <from>
                    <xdr:col>6</xdr:col>
                    <xdr:colOff>495300</xdr:colOff>
                    <xdr:row>18</xdr:row>
                    <xdr:rowOff>19050</xdr:rowOff>
                  </from>
                  <to>
                    <xdr:col>6</xdr:col>
                    <xdr:colOff>742950</xdr:colOff>
                    <xdr:row>19</xdr:row>
                    <xdr:rowOff>0</xdr:rowOff>
                  </to>
                </anchor>
              </controlPr>
            </control>
          </mc:Choice>
        </mc:AlternateContent>
        <mc:AlternateContent xmlns:mc="http://schemas.openxmlformats.org/markup-compatibility/2006">
          <mc:Choice Requires="x14">
            <control shapeId="36878" r:id="rId8" name="Check Box 14">
              <controlPr defaultSize="0" autoFill="0" autoLine="0" autoPict="0">
                <anchor moveWithCells="1">
                  <from>
                    <xdr:col>7</xdr:col>
                    <xdr:colOff>838200</xdr:colOff>
                    <xdr:row>18</xdr:row>
                    <xdr:rowOff>19050</xdr:rowOff>
                  </from>
                  <to>
                    <xdr:col>8</xdr:col>
                    <xdr:colOff>371475</xdr:colOff>
                    <xdr:row>19</xdr:row>
                    <xdr:rowOff>9525</xdr:rowOff>
                  </to>
                </anchor>
              </controlPr>
            </control>
          </mc:Choice>
        </mc:AlternateContent>
        <mc:AlternateContent xmlns:mc="http://schemas.openxmlformats.org/markup-compatibility/2006">
          <mc:Choice Requires="x14">
            <control shapeId="36879" r:id="rId9" name="Check Box 15">
              <controlPr defaultSize="0" autoFill="0" autoLine="0" autoPict="0">
                <anchor moveWithCells="1">
                  <from>
                    <xdr:col>8</xdr:col>
                    <xdr:colOff>447675</xdr:colOff>
                    <xdr:row>31</xdr:row>
                    <xdr:rowOff>19050</xdr:rowOff>
                  </from>
                  <to>
                    <xdr:col>8</xdr:col>
                    <xdr:colOff>866775</xdr:colOff>
                    <xdr:row>32</xdr:row>
                    <xdr:rowOff>0</xdr:rowOff>
                  </to>
                </anchor>
              </controlPr>
            </control>
          </mc:Choice>
        </mc:AlternateContent>
        <mc:AlternateContent xmlns:mc="http://schemas.openxmlformats.org/markup-compatibility/2006">
          <mc:Choice Requires="x14">
            <control shapeId="36880" r:id="rId10" name="Check Box 16">
              <controlPr defaultSize="0" autoFill="0" autoLine="0" autoPict="0">
                <anchor moveWithCells="1">
                  <from>
                    <xdr:col>7</xdr:col>
                    <xdr:colOff>838200</xdr:colOff>
                    <xdr:row>38</xdr:row>
                    <xdr:rowOff>257175</xdr:rowOff>
                  </from>
                  <to>
                    <xdr:col>8</xdr:col>
                    <xdr:colOff>381000</xdr:colOff>
                    <xdr:row>40</xdr:row>
                    <xdr:rowOff>47625</xdr:rowOff>
                  </to>
                </anchor>
              </controlPr>
            </control>
          </mc:Choice>
        </mc:AlternateContent>
        <mc:AlternateContent xmlns:mc="http://schemas.openxmlformats.org/markup-compatibility/2006">
          <mc:Choice Requires="x14">
            <control shapeId="36883" r:id="rId11" name="Check Box 19">
              <controlPr defaultSize="0" autoFill="0" autoLine="0" autoPict="0">
                <anchor moveWithCells="1">
                  <from>
                    <xdr:col>7</xdr:col>
                    <xdr:colOff>838200</xdr:colOff>
                    <xdr:row>40</xdr:row>
                    <xdr:rowOff>238125</xdr:rowOff>
                  </from>
                  <to>
                    <xdr:col>8</xdr:col>
                    <xdr:colOff>381000</xdr:colOff>
                    <xdr:row>42</xdr:row>
                    <xdr:rowOff>47625</xdr:rowOff>
                  </to>
                </anchor>
              </controlPr>
            </control>
          </mc:Choice>
        </mc:AlternateContent>
        <mc:AlternateContent xmlns:mc="http://schemas.openxmlformats.org/markup-compatibility/2006">
          <mc:Choice Requires="x14">
            <control shapeId="36884" r:id="rId12" name="Check Box 20">
              <controlPr defaultSize="0" autoFill="0" autoLine="0" autoPict="0">
                <anchor moveWithCells="1">
                  <from>
                    <xdr:col>10</xdr:col>
                    <xdr:colOff>657225</xdr:colOff>
                    <xdr:row>43</xdr:row>
                    <xdr:rowOff>266700</xdr:rowOff>
                  </from>
                  <to>
                    <xdr:col>10</xdr:col>
                    <xdr:colOff>895350</xdr:colOff>
                    <xdr:row>45</xdr:row>
                    <xdr:rowOff>47625</xdr:rowOff>
                  </to>
                </anchor>
              </controlPr>
            </control>
          </mc:Choice>
        </mc:AlternateContent>
        <mc:AlternateContent xmlns:mc="http://schemas.openxmlformats.org/markup-compatibility/2006">
          <mc:Choice Requires="x14">
            <control shapeId="36886" r:id="rId13" name="Check Box 22">
              <controlPr defaultSize="0" autoFill="0" autoLine="0" autoPict="0">
                <anchor moveWithCells="1">
                  <from>
                    <xdr:col>2</xdr:col>
                    <xdr:colOff>571500</xdr:colOff>
                    <xdr:row>27</xdr:row>
                    <xdr:rowOff>142875</xdr:rowOff>
                  </from>
                  <to>
                    <xdr:col>3</xdr:col>
                    <xdr:colOff>85725</xdr:colOff>
                    <xdr:row>29</xdr:row>
                    <xdr:rowOff>9525</xdr:rowOff>
                  </to>
                </anchor>
              </controlPr>
            </control>
          </mc:Choice>
        </mc:AlternateContent>
        <mc:AlternateContent xmlns:mc="http://schemas.openxmlformats.org/markup-compatibility/2006">
          <mc:Choice Requires="x14">
            <control shapeId="36887" r:id="rId14" name="Check Box 23">
              <controlPr defaultSize="0" autoFill="0" autoLine="0" autoPict="0">
                <anchor moveWithCells="1">
                  <from>
                    <xdr:col>2</xdr:col>
                    <xdr:colOff>571500</xdr:colOff>
                    <xdr:row>29</xdr:row>
                    <xdr:rowOff>95250</xdr:rowOff>
                  </from>
                  <to>
                    <xdr:col>3</xdr:col>
                    <xdr:colOff>85725</xdr:colOff>
                    <xdr:row>30</xdr:row>
                    <xdr:rowOff>9525</xdr:rowOff>
                  </to>
                </anchor>
              </controlPr>
            </control>
          </mc:Choice>
        </mc:AlternateContent>
        <mc:AlternateContent xmlns:mc="http://schemas.openxmlformats.org/markup-compatibility/2006">
          <mc:Choice Requires="x14">
            <control shapeId="36888" r:id="rId15" name="Check Box 24">
              <controlPr defaultSize="0" autoFill="0" autoLine="0" autoPict="0">
                <anchor moveWithCells="1">
                  <from>
                    <xdr:col>2</xdr:col>
                    <xdr:colOff>571500</xdr:colOff>
                    <xdr:row>33</xdr:row>
                    <xdr:rowOff>76200</xdr:rowOff>
                  </from>
                  <to>
                    <xdr:col>3</xdr:col>
                    <xdr:colOff>85725</xdr:colOff>
                    <xdr:row>34</xdr:row>
                    <xdr:rowOff>19050</xdr:rowOff>
                  </to>
                </anchor>
              </controlPr>
            </control>
          </mc:Choice>
        </mc:AlternateContent>
        <mc:AlternateContent xmlns:mc="http://schemas.openxmlformats.org/markup-compatibility/2006">
          <mc:Choice Requires="x14">
            <control shapeId="36889" r:id="rId16" name="Check Box 25">
              <controlPr defaultSize="0" autoFill="0" autoLine="0" autoPict="0">
                <anchor moveWithCells="1">
                  <from>
                    <xdr:col>2</xdr:col>
                    <xdr:colOff>571500</xdr:colOff>
                    <xdr:row>35</xdr:row>
                    <xdr:rowOff>133350</xdr:rowOff>
                  </from>
                  <to>
                    <xdr:col>3</xdr:col>
                    <xdr:colOff>85725</xdr:colOff>
                    <xdr:row>36</xdr:row>
                    <xdr:rowOff>19050</xdr:rowOff>
                  </to>
                </anchor>
              </controlPr>
            </control>
          </mc:Choice>
        </mc:AlternateContent>
        <mc:AlternateContent xmlns:mc="http://schemas.openxmlformats.org/markup-compatibility/2006">
          <mc:Choice Requires="x14">
            <control shapeId="36890" r:id="rId17" name="Check Box 26">
              <controlPr defaultSize="0" autoFill="0" autoLine="0" autoPict="0">
                <anchor moveWithCells="1">
                  <from>
                    <xdr:col>2</xdr:col>
                    <xdr:colOff>571500</xdr:colOff>
                    <xdr:row>36</xdr:row>
                    <xdr:rowOff>114300</xdr:rowOff>
                  </from>
                  <to>
                    <xdr:col>3</xdr:col>
                    <xdr:colOff>85725</xdr:colOff>
                    <xdr:row>37</xdr:row>
                    <xdr:rowOff>19050</xdr:rowOff>
                  </to>
                </anchor>
              </controlPr>
            </control>
          </mc:Choice>
        </mc:AlternateContent>
        <mc:AlternateContent xmlns:mc="http://schemas.openxmlformats.org/markup-compatibility/2006">
          <mc:Choice Requires="x14">
            <control shapeId="36891" r:id="rId18" name="Check Box 27">
              <controlPr defaultSize="0" autoFill="0" autoLine="0" autoPict="0">
                <anchor moveWithCells="1">
                  <from>
                    <xdr:col>2</xdr:col>
                    <xdr:colOff>571500</xdr:colOff>
                    <xdr:row>38</xdr:row>
                    <xdr:rowOff>76200</xdr:rowOff>
                  </from>
                  <to>
                    <xdr:col>3</xdr:col>
                    <xdr:colOff>85725</xdr:colOff>
                    <xdr:row>39</xdr:row>
                    <xdr:rowOff>19050</xdr:rowOff>
                  </to>
                </anchor>
              </controlPr>
            </control>
          </mc:Choice>
        </mc:AlternateContent>
        <mc:AlternateContent xmlns:mc="http://schemas.openxmlformats.org/markup-compatibility/2006">
          <mc:Choice Requires="x14">
            <control shapeId="36892" r:id="rId19" name="Check Box 28">
              <controlPr defaultSize="0" autoFill="0" autoLine="0" autoPict="0">
                <anchor moveWithCells="1">
                  <from>
                    <xdr:col>2</xdr:col>
                    <xdr:colOff>571500</xdr:colOff>
                    <xdr:row>40</xdr:row>
                    <xdr:rowOff>57150</xdr:rowOff>
                  </from>
                  <to>
                    <xdr:col>3</xdr:col>
                    <xdr:colOff>85725</xdr:colOff>
                    <xdr:row>41</xdr:row>
                    <xdr:rowOff>19050</xdr:rowOff>
                  </to>
                </anchor>
              </controlPr>
            </control>
          </mc:Choice>
        </mc:AlternateContent>
        <mc:AlternateContent xmlns:mc="http://schemas.openxmlformats.org/markup-compatibility/2006">
          <mc:Choice Requires="x14">
            <control shapeId="36893" r:id="rId20" name="Check Box 29">
              <controlPr defaultSize="0" autoFill="0" autoLine="0" autoPict="0">
                <anchor moveWithCells="1">
                  <from>
                    <xdr:col>2</xdr:col>
                    <xdr:colOff>571500</xdr:colOff>
                    <xdr:row>42</xdr:row>
                    <xdr:rowOff>57150</xdr:rowOff>
                  </from>
                  <to>
                    <xdr:col>3</xdr:col>
                    <xdr:colOff>85725</xdr:colOff>
                    <xdr:row>43</xdr:row>
                    <xdr:rowOff>0</xdr:rowOff>
                  </to>
                </anchor>
              </controlPr>
            </control>
          </mc:Choice>
        </mc:AlternateContent>
        <mc:AlternateContent xmlns:mc="http://schemas.openxmlformats.org/markup-compatibility/2006">
          <mc:Choice Requires="x14">
            <control shapeId="36894" r:id="rId21" name="Check Box 30">
              <controlPr defaultSize="0" autoFill="0" autoLine="0" autoPict="0">
                <anchor moveWithCells="1">
                  <from>
                    <xdr:col>2</xdr:col>
                    <xdr:colOff>571500</xdr:colOff>
                    <xdr:row>43</xdr:row>
                    <xdr:rowOff>95250</xdr:rowOff>
                  </from>
                  <to>
                    <xdr:col>3</xdr:col>
                    <xdr:colOff>85725</xdr:colOff>
                    <xdr:row>44</xdr:row>
                    <xdr:rowOff>19050</xdr:rowOff>
                  </to>
                </anchor>
              </controlPr>
            </control>
          </mc:Choice>
        </mc:AlternateContent>
        <mc:AlternateContent xmlns:mc="http://schemas.openxmlformats.org/markup-compatibility/2006">
          <mc:Choice Requires="x14">
            <control shapeId="36895" r:id="rId22" name="Check Box 31">
              <controlPr defaultSize="0" autoFill="0" autoLine="0" autoPict="0">
                <anchor moveWithCells="1">
                  <from>
                    <xdr:col>2</xdr:col>
                    <xdr:colOff>571500</xdr:colOff>
                    <xdr:row>45</xdr:row>
                    <xdr:rowOff>85725</xdr:rowOff>
                  </from>
                  <to>
                    <xdr:col>3</xdr:col>
                    <xdr:colOff>85725</xdr:colOff>
                    <xdr:row>46</xdr:row>
                    <xdr:rowOff>19050</xdr:rowOff>
                  </to>
                </anchor>
              </controlPr>
            </control>
          </mc:Choice>
        </mc:AlternateContent>
        <mc:AlternateContent xmlns:mc="http://schemas.openxmlformats.org/markup-compatibility/2006">
          <mc:Choice Requires="x14">
            <control shapeId="36896" r:id="rId23" name="Check Box 32">
              <controlPr defaultSize="0" autoFill="0" autoLine="0" autoPict="0">
                <anchor moveWithCells="1">
                  <from>
                    <xdr:col>2</xdr:col>
                    <xdr:colOff>571500</xdr:colOff>
                    <xdr:row>46</xdr:row>
                    <xdr:rowOff>76200</xdr:rowOff>
                  </from>
                  <to>
                    <xdr:col>3</xdr:col>
                    <xdr:colOff>85725</xdr:colOff>
                    <xdr:row>47</xdr:row>
                    <xdr:rowOff>0</xdr:rowOff>
                  </to>
                </anchor>
              </controlPr>
            </control>
          </mc:Choice>
        </mc:AlternateContent>
        <mc:AlternateContent xmlns:mc="http://schemas.openxmlformats.org/markup-compatibility/2006">
          <mc:Choice Requires="x14">
            <control shapeId="36897" r:id="rId24" name="Check Box 33">
              <controlPr defaultSize="0" autoFill="0" autoLine="0" autoPict="0">
                <anchor moveWithCells="1">
                  <from>
                    <xdr:col>2</xdr:col>
                    <xdr:colOff>571500</xdr:colOff>
                    <xdr:row>48</xdr:row>
                    <xdr:rowOff>76200</xdr:rowOff>
                  </from>
                  <to>
                    <xdr:col>3</xdr:col>
                    <xdr:colOff>85725</xdr:colOff>
                    <xdr:row>49</xdr:row>
                    <xdr:rowOff>19050</xdr:rowOff>
                  </to>
                </anchor>
              </controlPr>
            </control>
          </mc:Choice>
        </mc:AlternateContent>
        <mc:AlternateContent xmlns:mc="http://schemas.openxmlformats.org/markup-compatibility/2006">
          <mc:Choice Requires="x14">
            <control shapeId="36898" r:id="rId25" name="Check Box 34">
              <controlPr defaultSize="0" autoFill="0" autoLine="0" autoPict="0">
                <anchor moveWithCells="1">
                  <from>
                    <xdr:col>2</xdr:col>
                    <xdr:colOff>571500</xdr:colOff>
                    <xdr:row>49</xdr:row>
                    <xdr:rowOff>95250</xdr:rowOff>
                  </from>
                  <to>
                    <xdr:col>3</xdr:col>
                    <xdr:colOff>85725</xdr:colOff>
                    <xdr:row>50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theme="6" tint="0.79998168889431442"/>
    <pageSetUpPr fitToPage="1"/>
  </sheetPr>
  <dimension ref="A1:L67"/>
  <sheetViews>
    <sheetView showZeros="0" zoomScaleNormal="100" zoomScaleSheetLayoutView="85" workbookViewId="0">
      <selection activeCell="N33" sqref="N33"/>
    </sheetView>
  </sheetViews>
  <sheetFormatPr defaultColWidth="9.140625" defaultRowHeight="15" x14ac:dyDescent="0.2"/>
  <cols>
    <col min="1" max="1" width="1.5703125" style="1" customWidth="1"/>
    <col min="2" max="2" width="52.42578125" style="5" bestFit="1" customWidth="1"/>
    <col min="3" max="3" width="21.5703125" style="7" customWidth="1"/>
    <col min="4" max="4" width="13.7109375" style="1" customWidth="1"/>
    <col min="5" max="5" width="38.42578125" style="1" customWidth="1"/>
    <col min="6" max="6" width="15.5703125" style="1" customWidth="1"/>
    <col min="7" max="7" width="1.5703125" style="1" customWidth="1"/>
    <col min="8" max="16384" width="9.140625" style="1"/>
  </cols>
  <sheetData>
    <row r="1" spans="1:12" ht="9.75" customHeight="1" x14ac:dyDescent="0.2">
      <c r="A1" s="237"/>
      <c r="B1" s="237"/>
      <c r="C1" s="237"/>
      <c r="D1" s="237"/>
      <c r="E1" s="237"/>
      <c r="F1" s="237"/>
      <c r="G1" s="237"/>
    </row>
    <row r="2" spans="1:12" x14ac:dyDescent="0.2">
      <c r="A2" s="237"/>
      <c r="B2" s="87"/>
      <c r="C2" s="74"/>
      <c r="D2" s="75"/>
      <c r="E2" s="75"/>
      <c r="F2" s="88"/>
      <c r="G2" s="237"/>
    </row>
    <row r="3" spans="1:12" x14ac:dyDescent="0.2">
      <c r="A3" s="237"/>
      <c r="B3" s="89"/>
      <c r="C3" s="76"/>
      <c r="D3" s="62"/>
      <c r="E3" s="62"/>
      <c r="F3" s="90"/>
      <c r="G3" s="237"/>
    </row>
    <row r="4" spans="1:12" ht="20.25" x14ac:dyDescent="0.3">
      <c r="A4" s="237"/>
      <c r="B4" s="89"/>
      <c r="C4" s="71"/>
      <c r="D4" s="62"/>
      <c r="E4" s="62"/>
      <c r="F4" s="90"/>
      <c r="G4" s="237"/>
    </row>
    <row r="5" spans="1:12" x14ac:dyDescent="0.2">
      <c r="A5" s="237"/>
      <c r="B5" s="89"/>
      <c r="C5" s="64"/>
      <c r="D5" s="62"/>
      <c r="E5" s="62"/>
      <c r="F5" s="90"/>
      <c r="G5" s="237"/>
    </row>
    <row r="6" spans="1:12" x14ac:dyDescent="0.2">
      <c r="A6" s="237"/>
      <c r="B6" s="89"/>
      <c r="C6" s="64"/>
      <c r="D6" s="62"/>
      <c r="E6" s="62"/>
      <c r="F6" s="90"/>
      <c r="G6" s="237"/>
    </row>
    <row r="7" spans="1:12" x14ac:dyDescent="0.2">
      <c r="A7" s="237"/>
      <c r="B7" s="89"/>
      <c r="C7" s="64"/>
      <c r="D7" s="62"/>
      <c r="E7" s="62"/>
      <c r="F7" s="90"/>
      <c r="G7" s="237"/>
    </row>
    <row r="8" spans="1:12" x14ac:dyDescent="0.2">
      <c r="A8" s="237"/>
      <c r="B8" s="89"/>
      <c r="C8" s="64"/>
      <c r="D8" s="62"/>
      <c r="E8" s="62"/>
      <c r="F8" s="90"/>
      <c r="G8" s="237"/>
    </row>
    <row r="9" spans="1:12" ht="18.75" x14ac:dyDescent="0.3">
      <c r="A9" s="237"/>
      <c r="B9" s="89"/>
      <c r="C9" s="64"/>
      <c r="D9" s="62"/>
      <c r="E9" s="62"/>
      <c r="F9" s="90"/>
      <c r="G9" s="237"/>
      <c r="K9" s="50"/>
    </row>
    <row r="10" spans="1:12" ht="15.75" x14ac:dyDescent="0.25">
      <c r="A10" s="237"/>
      <c r="B10" s="89"/>
      <c r="C10" s="64"/>
      <c r="D10" s="62"/>
      <c r="E10" s="62"/>
      <c r="F10" s="90"/>
      <c r="G10" s="237"/>
      <c r="K10" s="51"/>
    </row>
    <row r="11" spans="1:12" ht="15.75" x14ac:dyDescent="0.25">
      <c r="A11" s="237"/>
      <c r="B11" s="89"/>
      <c r="C11" s="64"/>
      <c r="D11" s="62"/>
      <c r="E11" s="62"/>
      <c r="F11" s="90"/>
      <c r="G11" s="237"/>
      <c r="K11" s="49"/>
    </row>
    <row r="12" spans="1:12" ht="15.75" x14ac:dyDescent="0.25">
      <c r="A12" s="237"/>
      <c r="B12" s="89"/>
      <c r="C12" s="64"/>
      <c r="D12" s="62"/>
      <c r="E12" s="62"/>
      <c r="F12" s="90"/>
      <c r="G12" s="237"/>
      <c r="K12" s="49"/>
      <c r="L12" s="73"/>
    </row>
    <row r="13" spans="1:12" x14ac:dyDescent="0.2">
      <c r="A13" s="237"/>
      <c r="B13" s="89"/>
      <c r="C13" s="64"/>
      <c r="D13" s="62"/>
      <c r="E13" s="62"/>
      <c r="F13" s="90"/>
      <c r="G13" s="237"/>
      <c r="K13" s="121"/>
    </row>
    <row r="14" spans="1:12" x14ac:dyDescent="0.2">
      <c r="A14" s="237"/>
      <c r="B14" s="89"/>
      <c r="C14" s="64"/>
      <c r="D14" s="62"/>
      <c r="E14" s="62"/>
      <c r="F14" s="90"/>
      <c r="G14" s="237"/>
    </row>
    <row r="15" spans="1:12" x14ac:dyDescent="0.2">
      <c r="A15" s="237"/>
      <c r="B15" s="89"/>
      <c r="C15" s="64"/>
      <c r="D15" s="62"/>
      <c r="E15" s="62"/>
      <c r="F15" s="90"/>
      <c r="G15" s="237"/>
    </row>
    <row r="16" spans="1:12" x14ac:dyDescent="0.2">
      <c r="A16" s="237"/>
      <c r="B16" s="89"/>
      <c r="C16" s="64"/>
      <c r="D16" s="62"/>
      <c r="E16" s="62"/>
      <c r="F16" s="90"/>
      <c r="G16" s="237"/>
    </row>
    <row r="17" spans="1:7" x14ac:dyDescent="0.2">
      <c r="A17" s="237"/>
      <c r="B17" s="89"/>
      <c r="C17" s="64"/>
      <c r="D17" s="62"/>
      <c r="E17" s="62"/>
      <c r="F17" s="90"/>
      <c r="G17" s="237"/>
    </row>
    <row r="18" spans="1:7" x14ac:dyDescent="0.2">
      <c r="A18" s="237"/>
      <c r="B18" s="89"/>
      <c r="C18" s="64"/>
      <c r="D18" s="62"/>
      <c r="E18" s="62"/>
      <c r="F18" s="90"/>
      <c r="G18" s="237"/>
    </row>
    <row r="19" spans="1:7" x14ac:dyDescent="0.2">
      <c r="A19" s="237"/>
      <c r="B19" s="89"/>
      <c r="C19" s="64"/>
      <c r="D19" s="62"/>
      <c r="E19" s="62"/>
      <c r="F19" s="90"/>
      <c r="G19" s="237"/>
    </row>
    <row r="20" spans="1:7" x14ac:dyDescent="0.2">
      <c r="A20" s="237"/>
      <c r="B20" s="89"/>
      <c r="C20" s="64"/>
      <c r="D20" s="62"/>
      <c r="E20" s="62"/>
      <c r="F20" s="90"/>
      <c r="G20" s="237"/>
    </row>
    <row r="21" spans="1:7" x14ac:dyDescent="0.2">
      <c r="A21" s="237"/>
      <c r="B21" s="89"/>
      <c r="C21" s="64"/>
      <c r="D21" s="62"/>
      <c r="E21" s="62"/>
      <c r="F21" s="90"/>
      <c r="G21" s="237"/>
    </row>
    <row r="22" spans="1:7" x14ac:dyDescent="0.2">
      <c r="A22" s="237"/>
      <c r="B22" s="89"/>
      <c r="C22" s="64"/>
      <c r="D22" s="62"/>
      <c r="E22" s="62"/>
      <c r="F22" s="90"/>
      <c r="G22" s="237"/>
    </row>
    <row r="23" spans="1:7" x14ac:dyDescent="0.2">
      <c r="A23" s="237"/>
      <c r="B23" s="89"/>
      <c r="C23" s="64"/>
      <c r="D23" s="62"/>
      <c r="E23" s="62"/>
      <c r="F23" s="90"/>
      <c r="G23" s="237"/>
    </row>
    <row r="24" spans="1:7" x14ac:dyDescent="0.2">
      <c r="A24" s="237"/>
      <c r="B24" s="89"/>
      <c r="C24" s="64"/>
      <c r="D24" s="62"/>
      <c r="E24" s="62"/>
      <c r="F24" s="90"/>
      <c r="G24" s="237"/>
    </row>
    <row r="25" spans="1:7" x14ac:dyDescent="0.2">
      <c r="A25" s="237"/>
      <c r="B25" s="89"/>
      <c r="C25" s="64"/>
      <c r="D25" s="62"/>
      <c r="E25" s="62"/>
      <c r="F25" s="90"/>
      <c r="G25" s="237"/>
    </row>
    <row r="26" spans="1:7" x14ac:dyDescent="0.2">
      <c r="A26" s="237"/>
      <c r="B26" s="89"/>
      <c r="C26" s="64"/>
      <c r="D26" s="62"/>
      <c r="E26" s="62"/>
      <c r="F26" s="90"/>
      <c r="G26" s="237"/>
    </row>
    <row r="27" spans="1:7" x14ac:dyDescent="0.2">
      <c r="A27" s="237"/>
      <c r="B27" s="89"/>
      <c r="C27" s="64"/>
      <c r="D27" s="62"/>
      <c r="E27" s="62"/>
      <c r="F27" s="90"/>
      <c r="G27" s="237"/>
    </row>
    <row r="28" spans="1:7" ht="21" x14ac:dyDescent="0.35">
      <c r="A28" s="237"/>
      <c r="B28" s="246" t="s">
        <v>421</v>
      </c>
      <c r="C28" s="68"/>
      <c r="D28" s="69"/>
      <c r="E28" s="69"/>
      <c r="F28" s="247"/>
      <c r="G28" s="237"/>
    </row>
    <row r="29" spans="1:7" x14ac:dyDescent="0.25">
      <c r="A29" s="237"/>
      <c r="B29" s="248" t="s">
        <v>427</v>
      </c>
      <c r="C29" s="393"/>
      <c r="D29" s="394"/>
      <c r="E29" s="69"/>
      <c r="F29" s="247"/>
      <c r="G29" s="237"/>
    </row>
    <row r="30" spans="1:7" x14ac:dyDescent="0.25">
      <c r="A30" s="237"/>
      <c r="B30" s="248" t="s">
        <v>428</v>
      </c>
      <c r="C30" s="397"/>
      <c r="D30" s="397"/>
      <c r="E30" s="131"/>
      <c r="F30" s="249"/>
      <c r="G30" s="237"/>
    </row>
    <row r="31" spans="1:7" x14ac:dyDescent="0.25">
      <c r="A31" s="237"/>
      <c r="B31" s="248" t="s">
        <v>429</v>
      </c>
      <c r="C31" s="397"/>
      <c r="D31" s="397"/>
      <c r="E31" s="250" t="s">
        <v>123</v>
      </c>
      <c r="F31" s="251"/>
      <c r="G31" s="237"/>
    </row>
    <row r="32" spans="1:7" x14ac:dyDescent="0.25">
      <c r="A32" s="237"/>
      <c r="B32" s="248" t="s">
        <v>430</v>
      </c>
      <c r="C32" s="252"/>
      <c r="D32" s="253"/>
      <c r="E32" s="250" t="s">
        <v>431</v>
      </c>
      <c r="F32" s="251"/>
      <c r="G32" s="237"/>
    </row>
    <row r="33" spans="1:7" x14ac:dyDescent="0.25">
      <c r="A33" s="237"/>
      <c r="B33" s="248" t="s">
        <v>432</v>
      </c>
      <c r="C33" s="251"/>
      <c r="D33" s="254" t="s">
        <v>433</v>
      </c>
      <c r="E33" s="395"/>
      <c r="F33" s="396"/>
      <c r="G33" s="237"/>
    </row>
    <row r="34" spans="1:7" ht="15.75" x14ac:dyDescent="0.25">
      <c r="A34" s="237"/>
      <c r="B34" s="255"/>
      <c r="C34" s="68"/>
      <c r="D34" s="69"/>
      <c r="E34" s="69"/>
      <c r="F34" s="247"/>
      <c r="G34" s="237"/>
    </row>
    <row r="35" spans="1:7" ht="21" x14ac:dyDescent="0.35">
      <c r="A35" s="237"/>
      <c r="B35" s="246" t="s">
        <v>194</v>
      </c>
      <c r="C35" s="68"/>
      <c r="D35" s="69"/>
      <c r="E35" s="69"/>
      <c r="F35" s="247"/>
      <c r="G35" s="237"/>
    </row>
    <row r="36" spans="1:7" x14ac:dyDescent="0.25">
      <c r="A36" s="237"/>
      <c r="B36" s="248" t="s">
        <v>434</v>
      </c>
      <c r="C36" s="397"/>
      <c r="D36" s="397"/>
      <c r="E36" s="250" t="s">
        <v>435</v>
      </c>
      <c r="F36" s="256"/>
      <c r="G36" s="237"/>
    </row>
    <row r="37" spans="1:7" x14ac:dyDescent="0.25">
      <c r="A37" s="237"/>
      <c r="B37" s="248" t="s">
        <v>436</v>
      </c>
      <c r="C37" s="398"/>
      <c r="D37" s="397"/>
      <c r="E37" s="257" t="s">
        <v>437</v>
      </c>
      <c r="F37" s="258"/>
      <c r="G37" s="237"/>
    </row>
    <row r="38" spans="1:7" x14ac:dyDescent="0.25">
      <c r="A38" s="237"/>
      <c r="B38" s="259"/>
      <c r="C38" s="68"/>
      <c r="D38" s="69"/>
      <c r="E38" s="69"/>
      <c r="F38" s="247"/>
      <c r="G38" s="237"/>
    </row>
    <row r="39" spans="1:7" ht="21" x14ac:dyDescent="0.35">
      <c r="A39" s="237"/>
      <c r="B39" s="246" t="s">
        <v>124</v>
      </c>
      <c r="C39" s="260" t="s">
        <v>425</v>
      </c>
      <c r="D39" s="69"/>
      <c r="E39" s="69"/>
      <c r="F39" s="247"/>
      <c r="G39" s="237"/>
    </row>
    <row r="40" spans="1:7" x14ac:dyDescent="0.25">
      <c r="A40" s="237"/>
      <c r="B40" s="248" t="s">
        <v>438</v>
      </c>
      <c r="C40" s="397"/>
      <c r="D40" s="397"/>
      <c r="E40" s="131"/>
      <c r="F40" s="249"/>
      <c r="G40" s="237"/>
    </row>
    <row r="41" spans="1:7" x14ac:dyDescent="0.25">
      <c r="A41" s="237"/>
      <c r="B41" s="248" t="s">
        <v>429</v>
      </c>
      <c r="C41" s="397"/>
      <c r="D41" s="397"/>
      <c r="E41" s="250" t="s">
        <v>123</v>
      </c>
      <c r="F41" s="261"/>
      <c r="G41" s="237"/>
    </row>
    <row r="42" spans="1:7" x14ac:dyDescent="0.25">
      <c r="A42" s="237"/>
      <c r="B42" s="248" t="s">
        <v>430</v>
      </c>
      <c r="C42" s="252"/>
      <c r="D42" s="69"/>
      <c r="E42" s="250" t="s">
        <v>431</v>
      </c>
      <c r="F42" s="261"/>
      <c r="G42" s="237"/>
    </row>
    <row r="43" spans="1:7" x14ac:dyDescent="0.25">
      <c r="A43" s="237"/>
      <c r="B43" s="248" t="s">
        <v>432</v>
      </c>
      <c r="C43" s="251"/>
      <c r="D43" s="250" t="s">
        <v>433</v>
      </c>
      <c r="E43" s="395"/>
      <c r="F43" s="396"/>
      <c r="G43" s="237"/>
    </row>
    <row r="44" spans="1:7" ht="15.75" x14ac:dyDescent="0.25">
      <c r="A44" s="237"/>
      <c r="B44" s="248"/>
      <c r="C44" s="68"/>
      <c r="D44" s="69"/>
      <c r="E44" s="262"/>
      <c r="F44" s="263"/>
      <c r="G44" s="237"/>
    </row>
    <row r="45" spans="1:7" ht="21" x14ac:dyDescent="0.35">
      <c r="A45" s="237"/>
      <c r="B45" s="246" t="s">
        <v>426</v>
      </c>
      <c r="C45" s="68"/>
      <c r="D45" s="69"/>
      <c r="E45" s="69"/>
      <c r="F45" s="247"/>
      <c r="G45" s="237"/>
    </row>
    <row r="46" spans="1:7" x14ac:dyDescent="0.25">
      <c r="A46" s="237"/>
      <c r="B46" s="248" t="s">
        <v>439</v>
      </c>
      <c r="C46" s="251"/>
      <c r="D46" s="69"/>
      <c r="E46" s="250" t="s">
        <v>440</v>
      </c>
      <c r="F46" s="264"/>
      <c r="G46" s="237"/>
    </row>
    <row r="47" spans="1:7" ht="17.25" x14ac:dyDescent="0.25">
      <c r="A47" s="237"/>
      <c r="B47" s="248" t="s">
        <v>441</v>
      </c>
      <c r="C47" s="265"/>
      <c r="D47" s="69"/>
      <c r="E47" s="250" t="s">
        <v>442</v>
      </c>
      <c r="F47" s="266"/>
      <c r="G47" s="237"/>
    </row>
    <row r="48" spans="1:7" ht="15.75" x14ac:dyDescent="0.25">
      <c r="A48" s="237"/>
      <c r="B48" s="267"/>
      <c r="C48" s="68"/>
      <c r="D48" s="69"/>
      <c r="E48" s="69"/>
      <c r="F48" s="247"/>
      <c r="G48" s="237"/>
    </row>
    <row r="49" spans="1:7" ht="15.75" x14ac:dyDescent="0.25">
      <c r="A49" s="237"/>
      <c r="B49" s="267"/>
      <c r="C49" s="268"/>
      <c r="D49" s="269"/>
      <c r="E49" s="269"/>
      <c r="F49" s="247"/>
      <c r="G49" s="237"/>
    </row>
    <row r="50" spans="1:7" ht="15.75" x14ac:dyDescent="0.25">
      <c r="A50" s="237"/>
      <c r="B50" s="267"/>
      <c r="C50" s="268"/>
      <c r="D50" s="269"/>
      <c r="E50" s="269"/>
      <c r="F50" s="247"/>
      <c r="G50" s="237"/>
    </row>
    <row r="51" spans="1:7" x14ac:dyDescent="0.2">
      <c r="A51" s="237"/>
      <c r="B51" s="91"/>
      <c r="C51" s="76"/>
      <c r="D51" s="73"/>
      <c r="E51" s="73"/>
      <c r="F51" s="90"/>
      <c r="G51" s="237"/>
    </row>
    <row r="52" spans="1:7" x14ac:dyDescent="0.2">
      <c r="A52" s="237"/>
      <c r="B52" s="91"/>
      <c r="C52" s="76"/>
      <c r="D52" s="73"/>
      <c r="E52" s="73"/>
      <c r="F52" s="90"/>
      <c r="G52" s="237"/>
    </row>
    <row r="53" spans="1:7" x14ac:dyDescent="0.2">
      <c r="A53" s="237"/>
      <c r="B53" s="91"/>
      <c r="C53" s="76"/>
      <c r="D53" s="73"/>
      <c r="E53" s="73"/>
      <c r="F53" s="90"/>
      <c r="G53" s="237"/>
    </row>
    <row r="54" spans="1:7" x14ac:dyDescent="0.2">
      <c r="A54" s="237"/>
      <c r="B54" s="91"/>
      <c r="C54" s="76"/>
      <c r="D54" s="73"/>
      <c r="E54" s="73"/>
      <c r="F54" s="90"/>
      <c r="G54" s="237"/>
    </row>
    <row r="55" spans="1:7" x14ac:dyDescent="0.2">
      <c r="A55" s="237"/>
      <c r="B55" s="91"/>
      <c r="C55" s="76"/>
      <c r="D55" s="73"/>
      <c r="E55" s="73"/>
      <c r="F55" s="90"/>
      <c r="G55" s="237"/>
    </row>
    <row r="56" spans="1:7" x14ac:dyDescent="0.2">
      <c r="A56" s="237"/>
      <c r="B56" s="91"/>
      <c r="C56" s="76"/>
      <c r="D56" s="73"/>
      <c r="E56" s="73"/>
      <c r="F56" s="90"/>
      <c r="G56" s="237"/>
    </row>
    <row r="57" spans="1:7" x14ac:dyDescent="0.2">
      <c r="A57" s="237"/>
      <c r="B57" s="91"/>
      <c r="C57" s="76"/>
      <c r="D57" s="73"/>
      <c r="E57" s="73"/>
      <c r="F57" s="90"/>
      <c r="G57" s="237"/>
    </row>
    <row r="58" spans="1:7" x14ac:dyDescent="0.2">
      <c r="A58" s="237"/>
      <c r="B58" s="91"/>
      <c r="C58" s="76"/>
      <c r="D58" s="73"/>
      <c r="E58" s="73"/>
      <c r="F58" s="90"/>
      <c r="G58" s="237"/>
    </row>
    <row r="59" spans="1:7" x14ac:dyDescent="0.2">
      <c r="A59" s="237"/>
      <c r="B59" s="91"/>
      <c r="C59" s="76"/>
      <c r="D59" s="73"/>
      <c r="E59" s="73"/>
      <c r="F59" s="90"/>
      <c r="G59" s="237"/>
    </row>
    <row r="60" spans="1:7" x14ac:dyDescent="0.2">
      <c r="A60" s="237"/>
      <c r="B60" s="91"/>
      <c r="C60" s="76"/>
      <c r="D60" s="73"/>
      <c r="E60" s="73"/>
      <c r="F60" s="90"/>
      <c r="G60" s="237"/>
    </row>
    <row r="61" spans="1:7" x14ac:dyDescent="0.2">
      <c r="A61" s="237"/>
      <c r="B61" s="91"/>
      <c r="C61" s="76"/>
      <c r="D61" s="73"/>
      <c r="E61" s="73"/>
      <c r="F61" s="90"/>
      <c r="G61" s="237"/>
    </row>
    <row r="62" spans="1:7" x14ac:dyDescent="0.2">
      <c r="A62" s="237"/>
      <c r="B62" s="91"/>
      <c r="C62" s="76"/>
      <c r="D62" s="73"/>
      <c r="E62" s="73"/>
      <c r="F62" s="90"/>
      <c r="G62" s="237"/>
    </row>
    <row r="63" spans="1:7" x14ac:dyDescent="0.2">
      <c r="A63" s="237"/>
      <c r="B63" s="91"/>
      <c r="C63" s="76"/>
      <c r="D63" s="73"/>
      <c r="E63" s="73"/>
      <c r="F63" s="90"/>
      <c r="G63" s="237"/>
    </row>
    <row r="64" spans="1:7" x14ac:dyDescent="0.2">
      <c r="A64" s="237"/>
      <c r="B64" s="91"/>
      <c r="C64" s="64"/>
      <c r="D64" s="62"/>
      <c r="E64" s="62"/>
      <c r="F64" s="90"/>
      <c r="G64" s="237"/>
    </row>
    <row r="65" spans="1:7" x14ac:dyDescent="0.2">
      <c r="A65" s="237"/>
      <c r="B65" s="89"/>
      <c r="C65" s="64"/>
      <c r="D65" s="62"/>
      <c r="E65" s="62"/>
      <c r="F65" s="90"/>
      <c r="G65" s="237"/>
    </row>
    <row r="66" spans="1:7" x14ac:dyDescent="0.2">
      <c r="A66" s="237"/>
      <c r="B66" s="92"/>
      <c r="C66" s="93"/>
      <c r="D66" s="94"/>
      <c r="E66" s="94"/>
      <c r="F66" s="95"/>
      <c r="G66" s="237"/>
    </row>
    <row r="67" spans="1:7" ht="7.5" customHeight="1" x14ac:dyDescent="0.2">
      <c r="A67" s="237"/>
      <c r="B67" s="237"/>
      <c r="C67" s="237"/>
      <c r="D67" s="237"/>
      <c r="E67" s="237"/>
      <c r="F67" s="237"/>
      <c r="G67" s="237"/>
    </row>
  </sheetData>
  <mergeCells count="9">
    <mergeCell ref="C29:D29"/>
    <mergeCell ref="E43:F43"/>
    <mergeCell ref="E33:F33"/>
    <mergeCell ref="C36:D36"/>
    <mergeCell ref="C37:D37"/>
    <mergeCell ref="C30:D30"/>
    <mergeCell ref="C31:D31"/>
    <mergeCell ref="C40:D40"/>
    <mergeCell ref="C41:D41"/>
  </mergeCells>
  <printOptions horizontalCentered="1"/>
  <pageMargins left="0.55118110236220474" right="0.51181102362204722" top="0.6692913385826772" bottom="0.74803149606299213" header="0.31496062992125984" footer="0.31496062992125984"/>
  <pageSetup paperSize="9" scale="63"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D32"/>
  <sheetViews>
    <sheetView workbookViewId="0"/>
  </sheetViews>
  <sheetFormatPr defaultRowHeight="15" x14ac:dyDescent="0.25"/>
  <cols>
    <col min="1" max="1" width="25.5703125" bestFit="1" customWidth="1"/>
    <col min="2" max="2" width="11" bestFit="1" customWidth="1"/>
    <col min="3" max="3" width="10.28515625" bestFit="1" customWidth="1"/>
    <col min="4" max="4" width="12.42578125" style="32" bestFit="1" customWidth="1"/>
  </cols>
  <sheetData>
    <row r="1" spans="1:4" x14ac:dyDescent="0.25">
      <c r="A1" s="30" t="s">
        <v>103</v>
      </c>
      <c r="B1" s="31" t="s">
        <v>71</v>
      </c>
      <c r="C1" s="31" t="s">
        <v>72</v>
      </c>
      <c r="D1" s="33" t="s">
        <v>73</v>
      </c>
    </row>
    <row r="2" spans="1:4" x14ac:dyDescent="0.25">
      <c r="A2" s="27" t="s">
        <v>77</v>
      </c>
      <c r="B2" s="28"/>
      <c r="C2" s="28"/>
      <c r="D2" s="32">
        <v>3</v>
      </c>
    </row>
    <row r="3" spans="1:4" x14ac:dyDescent="0.25">
      <c r="A3" s="27" t="s">
        <v>68</v>
      </c>
      <c r="B3" s="28"/>
      <c r="C3" s="28"/>
      <c r="D3" s="32">
        <v>2</v>
      </c>
    </row>
    <row r="4" spans="1:4" x14ac:dyDescent="0.25">
      <c r="A4" s="27" t="s">
        <v>80</v>
      </c>
      <c r="B4" s="28"/>
      <c r="C4" s="28"/>
      <c r="D4" s="32">
        <v>4</v>
      </c>
    </row>
    <row r="5" spans="1:4" x14ac:dyDescent="0.25">
      <c r="A5" s="42" t="s">
        <v>81</v>
      </c>
      <c r="B5" s="28"/>
      <c r="C5" s="28"/>
      <c r="D5" s="32">
        <v>3</v>
      </c>
    </row>
    <row r="6" spans="1:4" x14ac:dyDescent="0.25">
      <c r="A6" s="43" t="s">
        <v>82</v>
      </c>
      <c r="B6" s="28"/>
      <c r="C6" s="28"/>
      <c r="D6" s="32">
        <v>1</v>
      </c>
    </row>
    <row r="7" spans="1:4" x14ac:dyDescent="0.25">
      <c r="A7" s="27" t="s">
        <v>78</v>
      </c>
      <c r="B7" s="28"/>
      <c r="C7" s="28"/>
      <c r="D7" s="32">
        <v>1</v>
      </c>
    </row>
    <row r="8" spans="1:4" x14ac:dyDescent="0.25">
      <c r="A8" s="27" t="s">
        <v>83</v>
      </c>
      <c r="B8" s="28"/>
      <c r="C8" s="29"/>
      <c r="D8" s="32">
        <v>1</v>
      </c>
    </row>
    <row r="9" spans="1:4" x14ac:dyDescent="0.25">
      <c r="A9" s="27" t="s">
        <v>84</v>
      </c>
      <c r="B9" s="28"/>
      <c r="C9" s="29"/>
      <c r="D9" s="32">
        <v>3</v>
      </c>
    </row>
    <row r="10" spans="1:4" x14ac:dyDescent="0.25">
      <c r="A10" s="27" t="s">
        <v>85</v>
      </c>
      <c r="B10" s="28"/>
      <c r="C10" s="29"/>
      <c r="D10" s="32">
        <v>2</v>
      </c>
    </row>
    <row r="11" spans="1:4" x14ac:dyDescent="0.25">
      <c r="A11" s="27" t="s">
        <v>86</v>
      </c>
      <c r="B11" s="29"/>
      <c r="C11" s="28"/>
      <c r="D11" s="32">
        <v>3</v>
      </c>
    </row>
    <row r="12" spans="1:4" x14ac:dyDescent="0.25">
      <c r="A12" s="27" t="s">
        <v>76</v>
      </c>
      <c r="B12" s="29"/>
      <c r="C12" s="28"/>
      <c r="D12" s="32">
        <v>4</v>
      </c>
    </row>
    <row r="13" spans="1:4" x14ac:dyDescent="0.25">
      <c r="A13" s="27" t="s">
        <v>87</v>
      </c>
      <c r="B13" s="29"/>
      <c r="C13" s="28"/>
      <c r="D13" s="32">
        <v>4</v>
      </c>
    </row>
    <row r="14" spans="1:4" x14ac:dyDescent="0.25">
      <c r="A14" s="44" t="s">
        <v>88</v>
      </c>
      <c r="B14" s="29"/>
      <c r="C14" s="28"/>
      <c r="D14" s="32">
        <v>3</v>
      </c>
    </row>
    <row r="15" spans="1:4" x14ac:dyDescent="0.25">
      <c r="A15" s="27" t="s">
        <v>89</v>
      </c>
      <c r="B15" s="29"/>
      <c r="C15" s="28"/>
      <c r="D15" s="32">
        <v>3</v>
      </c>
    </row>
    <row r="16" spans="1:4" x14ac:dyDescent="0.25">
      <c r="A16" s="27" t="s">
        <v>90</v>
      </c>
      <c r="B16" s="29"/>
      <c r="C16" s="28"/>
      <c r="D16" s="32">
        <v>3</v>
      </c>
    </row>
    <row r="17" spans="1:4" x14ac:dyDescent="0.25">
      <c r="A17" s="27" t="s">
        <v>91</v>
      </c>
      <c r="B17" s="28"/>
      <c r="C17" s="28"/>
      <c r="D17" s="32">
        <v>2</v>
      </c>
    </row>
    <row r="18" spans="1:4" x14ac:dyDescent="0.25">
      <c r="A18" s="27" t="s">
        <v>92</v>
      </c>
      <c r="B18" s="29"/>
      <c r="C18" s="28"/>
      <c r="D18" s="32">
        <v>3</v>
      </c>
    </row>
    <row r="19" spans="1:4" x14ac:dyDescent="0.25">
      <c r="A19" s="27" t="s">
        <v>93</v>
      </c>
      <c r="B19" s="28"/>
      <c r="C19" s="28"/>
      <c r="D19" s="32">
        <v>4</v>
      </c>
    </row>
    <row r="20" spans="1:4" x14ac:dyDescent="0.25">
      <c r="A20" s="27" t="s">
        <v>94</v>
      </c>
      <c r="B20" s="29"/>
      <c r="C20" s="28"/>
      <c r="D20" s="32">
        <v>4</v>
      </c>
    </row>
    <row r="21" spans="1:4" x14ac:dyDescent="0.25">
      <c r="A21" s="27" t="s">
        <v>110</v>
      </c>
      <c r="B21" s="29"/>
      <c r="C21" s="28"/>
      <c r="D21" s="32">
        <v>3</v>
      </c>
    </row>
    <row r="22" spans="1:4" x14ac:dyDescent="0.25">
      <c r="A22" s="27" t="s">
        <v>79</v>
      </c>
      <c r="B22" s="29"/>
      <c r="C22" s="28"/>
      <c r="D22" s="32">
        <v>3</v>
      </c>
    </row>
    <row r="23" spans="1:4" x14ac:dyDescent="0.25">
      <c r="A23" s="27" t="s">
        <v>95</v>
      </c>
      <c r="B23" s="28"/>
      <c r="C23" s="28"/>
      <c r="D23" s="32">
        <v>3</v>
      </c>
    </row>
    <row r="24" spans="1:4" x14ac:dyDescent="0.25">
      <c r="A24" s="27" t="s">
        <v>96</v>
      </c>
      <c r="B24" s="28"/>
      <c r="C24" s="28"/>
      <c r="D24" s="32">
        <v>3</v>
      </c>
    </row>
    <row r="25" spans="1:4" x14ac:dyDescent="0.25">
      <c r="A25" s="27" t="s">
        <v>97</v>
      </c>
      <c r="B25" s="28"/>
      <c r="C25" s="28"/>
      <c r="D25" s="32">
        <v>3</v>
      </c>
    </row>
    <row r="26" spans="1:4" x14ac:dyDescent="0.25">
      <c r="A26" s="27" t="s">
        <v>69</v>
      </c>
      <c r="B26" s="28"/>
      <c r="C26" s="28"/>
      <c r="D26" s="32">
        <v>2</v>
      </c>
    </row>
    <row r="27" spans="1:4" x14ac:dyDescent="0.25">
      <c r="A27" s="27" t="s">
        <v>98</v>
      </c>
      <c r="B27" s="28"/>
      <c r="C27" s="28"/>
      <c r="D27" s="32">
        <v>3</v>
      </c>
    </row>
    <row r="28" spans="1:4" x14ac:dyDescent="0.25">
      <c r="A28" s="27" t="s">
        <v>99</v>
      </c>
      <c r="B28" s="28"/>
      <c r="C28" s="28"/>
      <c r="D28" s="32">
        <v>3</v>
      </c>
    </row>
    <row r="29" spans="1:4" x14ac:dyDescent="0.25">
      <c r="A29" s="27" t="s">
        <v>100</v>
      </c>
      <c r="B29" s="29"/>
      <c r="C29" s="28"/>
      <c r="D29" s="32">
        <v>3</v>
      </c>
    </row>
    <row r="30" spans="1:4" x14ac:dyDescent="0.25">
      <c r="A30" s="27" t="s">
        <v>101</v>
      </c>
      <c r="B30" s="29"/>
      <c r="C30" s="28"/>
      <c r="D30" s="32">
        <v>4</v>
      </c>
    </row>
    <row r="31" spans="1:4" x14ac:dyDescent="0.25">
      <c r="A31" s="27" t="s">
        <v>70</v>
      </c>
      <c r="B31" s="28"/>
      <c r="C31" s="28"/>
      <c r="D31" s="32">
        <v>4</v>
      </c>
    </row>
    <row r="32" spans="1:4" x14ac:dyDescent="0.25">
      <c r="A32" s="27" t="s">
        <v>102</v>
      </c>
      <c r="B32" s="28"/>
      <c r="C32" s="28"/>
      <c r="D32" s="32">
        <v>4</v>
      </c>
    </row>
  </sheetData>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theme="0" tint="-4.9989318521683403E-2"/>
  </sheetPr>
  <dimension ref="A1:V288"/>
  <sheetViews>
    <sheetView showZeros="0" view="pageBreakPreview" zoomScale="90" zoomScaleNormal="100" zoomScaleSheetLayoutView="90" workbookViewId="0">
      <selection activeCell="F238" sqref="F238"/>
    </sheetView>
  </sheetViews>
  <sheetFormatPr defaultColWidth="9.140625" defaultRowHeight="14.25" x14ac:dyDescent="0.2"/>
  <cols>
    <col min="1" max="1" width="2.5703125" style="3" customWidth="1"/>
    <col min="2" max="2" width="11.85546875" style="4" customWidth="1"/>
    <col min="3" max="3" width="46.42578125" style="4" customWidth="1"/>
    <col min="4" max="4" width="9.28515625" style="4" bestFit="1" customWidth="1"/>
    <col min="5" max="5" width="11.140625" style="4" bestFit="1" customWidth="1"/>
    <col min="6" max="6" width="12.42578125" style="4" bestFit="1" customWidth="1"/>
    <col min="7" max="7" width="6.42578125" style="4" customWidth="1"/>
    <col min="8" max="8" width="12" style="4" customWidth="1"/>
    <col min="9" max="9" width="49" style="4" customWidth="1"/>
    <col min="10" max="10" width="9.140625" style="4"/>
    <col min="11" max="11" width="10.85546875" style="4" bestFit="1" customWidth="1"/>
    <col min="12" max="12" width="15.42578125" style="4" customWidth="1"/>
    <col min="13" max="13" width="9.140625" style="1"/>
    <col min="14" max="14" width="22.140625" style="1" hidden="1" customWidth="1"/>
    <col min="15" max="15" width="11.140625" style="1" hidden="1" customWidth="1"/>
    <col min="16" max="16384" width="9.140625" style="1"/>
  </cols>
  <sheetData>
    <row r="1" spans="1:12" ht="15" x14ac:dyDescent="0.25">
      <c r="A1" s="131"/>
      <c r="B1" s="131"/>
      <c r="C1" s="131"/>
      <c r="D1" s="131"/>
      <c r="E1" s="131"/>
      <c r="F1" s="131"/>
      <c r="G1" s="131"/>
      <c r="H1" s="131"/>
      <c r="I1" s="131"/>
      <c r="J1" s="131"/>
      <c r="K1" s="131"/>
      <c r="L1" s="131"/>
    </row>
    <row r="2" spans="1:12" ht="23.25" x14ac:dyDescent="0.35">
      <c r="A2" s="131"/>
      <c r="B2" s="132"/>
      <c r="C2" s="131"/>
      <c r="D2" s="133"/>
      <c r="E2" s="131"/>
      <c r="F2" s="131"/>
      <c r="G2" s="131"/>
      <c r="H2" s="131"/>
      <c r="I2" s="131"/>
      <c r="J2" s="131"/>
      <c r="K2" s="131"/>
      <c r="L2" s="131"/>
    </row>
    <row r="3" spans="1:12" ht="15.75" x14ac:dyDescent="0.25">
      <c r="A3" s="131"/>
      <c r="B3" s="132"/>
      <c r="C3" s="134"/>
      <c r="D3" s="131"/>
      <c r="E3" s="131"/>
      <c r="F3" s="131"/>
      <c r="G3" s="131"/>
      <c r="H3" s="131"/>
      <c r="I3" s="131"/>
      <c r="J3" s="131"/>
      <c r="K3" s="131"/>
      <c r="L3" s="131"/>
    </row>
    <row r="4" spans="1:12" ht="7.5" customHeight="1" thickBot="1" x14ac:dyDescent="0.3">
      <c r="A4" s="131"/>
      <c r="B4" s="131"/>
      <c r="C4" s="131"/>
      <c r="D4" s="131"/>
      <c r="E4" s="131"/>
      <c r="F4" s="131"/>
      <c r="G4" s="131"/>
      <c r="H4" s="131"/>
      <c r="I4" s="131"/>
      <c r="J4" s="131"/>
      <c r="K4" s="131"/>
      <c r="L4" s="131"/>
    </row>
    <row r="5" spans="1:12" s="11" customFormat="1" ht="12" x14ac:dyDescent="0.2">
      <c r="A5" s="135"/>
      <c r="B5" s="403" t="s">
        <v>191</v>
      </c>
      <c r="C5" s="136" t="s">
        <v>192</v>
      </c>
      <c r="D5" s="136" t="s">
        <v>193</v>
      </c>
      <c r="E5" s="137"/>
      <c r="F5" s="137"/>
      <c r="G5" s="137"/>
      <c r="H5" s="137"/>
      <c r="I5" s="136" t="s">
        <v>194</v>
      </c>
      <c r="J5" s="136" t="s">
        <v>195</v>
      </c>
      <c r="K5" s="136"/>
      <c r="L5" s="138"/>
    </row>
    <row r="6" spans="1:12" s="12" customFormat="1" ht="12" x14ac:dyDescent="0.2">
      <c r="A6" s="139"/>
      <c r="B6" s="404"/>
      <c r="C6" s="140">
        <f>Utställare</f>
        <v>0</v>
      </c>
      <c r="D6" s="140">
        <f>Monternr</f>
        <v>0</v>
      </c>
      <c r="E6" s="140"/>
      <c r="F6" s="140"/>
      <c r="G6" s="140"/>
      <c r="H6" s="140"/>
      <c r="I6" s="140">
        <f>Kontaktperson</f>
        <v>0</v>
      </c>
      <c r="J6" s="406">
        <f>Tel_Direkt</f>
        <v>0</v>
      </c>
      <c r="K6" s="406"/>
      <c r="L6" s="141">
        <f>Mobilnummer</f>
        <v>0</v>
      </c>
    </row>
    <row r="7" spans="1:12" s="11" customFormat="1" ht="12" x14ac:dyDescent="0.2">
      <c r="A7" s="135"/>
      <c r="B7" s="404"/>
      <c r="C7" s="142" t="s">
        <v>196</v>
      </c>
      <c r="D7" s="142" t="s">
        <v>197</v>
      </c>
      <c r="E7" s="143"/>
      <c r="F7" s="143"/>
      <c r="G7" s="143"/>
      <c r="H7" s="143"/>
      <c r="I7" s="142" t="s">
        <v>198</v>
      </c>
      <c r="J7" s="143"/>
      <c r="K7" s="143"/>
      <c r="L7" s="144"/>
    </row>
    <row r="8" spans="1:12" s="12" customFormat="1" ht="12.75" thickBot="1" x14ac:dyDescent="0.25">
      <c r="A8" s="139"/>
      <c r="B8" s="405"/>
      <c r="C8" s="145">
        <f>Mässa</f>
        <v>0</v>
      </c>
      <c r="D8" s="145">
        <f>Monterstrl</f>
        <v>0</v>
      </c>
      <c r="E8" s="145"/>
      <c r="F8" s="145">
        <f>KVM</f>
        <v>0</v>
      </c>
      <c r="G8" s="145"/>
      <c r="H8" s="145"/>
      <c r="I8" s="146">
        <f>Ankomst</f>
        <v>0</v>
      </c>
      <c r="J8" s="145"/>
      <c r="K8" s="145"/>
      <c r="L8" s="147"/>
    </row>
    <row r="9" spans="1:12" s="11" customFormat="1" ht="12" x14ac:dyDescent="0.2">
      <c r="A9" s="135"/>
      <c r="B9" s="148"/>
      <c r="C9" s="148"/>
      <c r="D9" s="148"/>
      <c r="E9" s="148"/>
      <c r="F9" s="148"/>
      <c r="G9" s="148"/>
      <c r="H9" s="148"/>
      <c r="I9" s="148"/>
      <c r="J9" s="148"/>
      <c r="K9" s="148"/>
      <c r="L9" s="148"/>
    </row>
    <row r="10" spans="1:12" s="11" customFormat="1" ht="12" x14ac:dyDescent="0.2">
      <c r="A10" s="135"/>
      <c r="B10" s="148"/>
      <c r="C10" s="148"/>
      <c r="D10" s="148"/>
      <c r="E10" s="148"/>
      <c r="F10" s="148"/>
      <c r="G10" s="148"/>
      <c r="H10" s="148"/>
      <c r="I10" s="148"/>
      <c r="J10" s="148"/>
      <c r="K10" s="148"/>
      <c r="L10" s="148"/>
    </row>
    <row r="11" spans="1:12" s="11" customFormat="1" ht="12" x14ac:dyDescent="0.2">
      <c r="A11" s="135"/>
      <c r="B11" s="148"/>
      <c r="C11" s="148"/>
      <c r="D11" s="148"/>
      <c r="E11" s="148"/>
      <c r="F11" s="148"/>
      <c r="G11" s="148"/>
      <c r="H11" s="148"/>
      <c r="I11" s="148"/>
      <c r="J11" s="148"/>
      <c r="K11" s="148"/>
      <c r="L11" s="148"/>
    </row>
    <row r="12" spans="1:12" s="11" customFormat="1" ht="12" x14ac:dyDescent="0.2">
      <c r="A12" s="135"/>
      <c r="B12" s="148"/>
      <c r="C12" s="148"/>
      <c r="D12" s="148"/>
      <c r="E12" s="148"/>
      <c r="F12" s="148"/>
      <c r="G12" s="148"/>
      <c r="H12" s="148"/>
      <c r="I12" s="148"/>
      <c r="J12" s="148"/>
      <c r="K12" s="148"/>
      <c r="L12" s="148"/>
    </row>
    <row r="13" spans="1:12" s="11" customFormat="1" ht="12" x14ac:dyDescent="0.2">
      <c r="A13" s="135"/>
      <c r="B13" s="148"/>
      <c r="C13" s="148"/>
      <c r="D13" s="148"/>
      <c r="E13" s="148"/>
      <c r="F13" s="148"/>
      <c r="G13" s="148"/>
      <c r="H13" s="148"/>
      <c r="I13" s="148"/>
      <c r="J13" s="148"/>
      <c r="K13" s="148"/>
      <c r="L13" s="148"/>
    </row>
    <row r="14" spans="1:12" s="11" customFormat="1" ht="12" x14ac:dyDescent="0.2">
      <c r="A14" s="135"/>
      <c r="B14" s="148"/>
      <c r="C14" s="148"/>
      <c r="D14" s="148"/>
      <c r="E14" s="148"/>
      <c r="F14" s="148"/>
      <c r="G14" s="148"/>
      <c r="H14" s="148"/>
      <c r="I14" s="148"/>
      <c r="J14" s="148"/>
      <c r="K14" s="148"/>
      <c r="L14" s="148"/>
    </row>
    <row r="15" spans="1:12" s="11" customFormat="1" ht="12" x14ac:dyDescent="0.2">
      <c r="A15" s="135"/>
      <c r="B15" s="148"/>
      <c r="C15" s="148"/>
      <c r="D15" s="148"/>
      <c r="E15" s="148"/>
      <c r="F15" s="148"/>
      <c r="G15" s="148"/>
      <c r="H15" s="148"/>
      <c r="I15" s="148"/>
      <c r="J15" s="148"/>
      <c r="K15" s="148"/>
      <c r="L15" s="148"/>
    </row>
    <row r="16" spans="1:12" ht="16.5" customHeight="1" x14ac:dyDescent="0.25">
      <c r="A16" s="131"/>
      <c r="B16" s="149"/>
      <c r="C16" s="149"/>
      <c r="D16" s="149"/>
      <c r="E16" s="149"/>
      <c r="F16" s="150">
        <f>SUM(F21:F227)</f>
        <v>0</v>
      </c>
      <c r="G16" s="149"/>
      <c r="H16" s="149"/>
      <c r="I16" s="149"/>
      <c r="J16" s="151"/>
      <c r="K16" s="151"/>
      <c r="L16" s="150">
        <f>SUM(L20:L235)</f>
        <v>0</v>
      </c>
    </row>
    <row r="17" spans="1:12" ht="15" x14ac:dyDescent="0.25">
      <c r="A17" s="131"/>
      <c r="B17" s="152" t="s">
        <v>199</v>
      </c>
      <c r="C17" s="149"/>
      <c r="D17" s="149"/>
      <c r="E17" s="149"/>
      <c r="F17" s="149"/>
      <c r="G17" s="149"/>
      <c r="H17" s="149"/>
      <c r="I17" s="153" t="s">
        <v>200</v>
      </c>
      <c r="J17" s="407">
        <f>$F$16+$L$16</f>
        <v>0</v>
      </c>
      <c r="K17" s="408"/>
      <c r="L17" s="149"/>
    </row>
    <row r="18" spans="1:12" s="2" customFormat="1" ht="15" x14ac:dyDescent="0.25">
      <c r="A18" s="131"/>
      <c r="B18" s="156" t="s">
        <v>201</v>
      </c>
      <c r="C18" s="131"/>
      <c r="D18" s="131"/>
      <c r="E18" s="131"/>
      <c r="F18" s="157">
        <f>SUM(F20:F228)</f>
        <v>0</v>
      </c>
      <c r="G18" s="131"/>
      <c r="H18" s="131"/>
      <c r="I18" s="131"/>
      <c r="J18" s="131"/>
      <c r="K18" s="131"/>
      <c r="L18" s="157">
        <f>SUM(L20:L210)</f>
        <v>0</v>
      </c>
    </row>
    <row r="19" spans="1:12" ht="15" x14ac:dyDescent="0.25">
      <c r="A19" s="15"/>
      <c r="B19" s="158" t="s">
        <v>202</v>
      </c>
      <c r="C19" s="158" t="s">
        <v>203</v>
      </c>
      <c r="D19" s="158" t="s">
        <v>204</v>
      </c>
      <c r="E19" s="158" t="s">
        <v>205</v>
      </c>
      <c r="F19" s="158" t="s">
        <v>206</v>
      </c>
      <c r="G19" s="15"/>
      <c r="H19" s="158" t="s">
        <v>202</v>
      </c>
      <c r="I19" s="158" t="s">
        <v>203</v>
      </c>
      <c r="J19" s="158" t="s">
        <v>204</v>
      </c>
      <c r="K19" s="158" t="s">
        <v>205</v>
      </c>
      <c r="L19" s="158" t="s">
        <v>206</v>
      </c>
    </row>
    <row r="20" spans="1:12" ht="15" x14ac:dyDescent="0.2">
      <c r="A20" s="159"/>
      <c r="B20" s="160"/>
      <c r="C20" s="409" t="s">
        <v>207</v>
      </c>
      <c r="D20" s="410"/>
      <c r="E20" s="411"/>
      <c r="F20" s="161"/>
      <c r="G20" s="162"/>
      <c r="H20" s="163">
        <v>10360</v>
      </c>
      <c r="I20" s="164" t="s">
        <v>130</v>
      </c>
      <c r="J20" s="165"/>
      <c r="K20" s="166">
        <v>160</v>
      </c>
      <c r="L20" s="167">
        <f t="shared" ref="L20:L35" si="0">J20*K20</f>
        <v>0</v>
      </c>
    </row>
    <row r="21" spans="1:12" ht="15" customHeight="1" x14ac:dyDescent="0.2">
      <c r="A21" s="159"/>
      <c r="B21" s="163">
        <v>11289</v>
      </c>
      <c r="C21" s="164" t="s">
        <v>127</v>
      </c>
      <c r="D21" s="165"/>
      <c r="E21" s="166">
        <v>550</v>
      </c>
      <c r="F21" s="167">
        <f>D21*E21</f>
        <v>0</v>
      </c>
      <c r="G21" s="162"/>
      <c r="H21" s="163">
        <v>10362</v>
      </c>
      <c r="I21" s="164" t="s">
        <v>208</v>
      </c>
      <c r="J21" s="165"/>
      <c r="K21" s="166">
        <v>160</v>
      </c>
      <c r="L21" s="167">
        <f t="shared" si="0"/>
        <v>0</v>
      </c>
    </row>
    <row r="22" spans="1:12" ht="15" customHeight="1" x14ac:dyDescent="0.2">
      <c r="A22" s="159"/>
      <c r="B22" s="163">
        <v>11279</v>
      </c>
      <c r="C22" s="164" t="s">
        <v>128</v>
      </c>
      <c r="D22" s="165"/>
      <c r="E22" s="166">
        <v>440</v>
      </c>
      <c r="F22" s="167">
        <f>D22*E22</f>
        <v>0</v>
      </c>
      <c r="G22" s="162"/>
      <c r="H22" s="163">
        <v>10363</v>
      </c>
      <c r="I22" s="164" t="s">
        <v>209</v>
      </c>
      <c r="J22" s="165"/>
      <c r="K22" s="166">
        <v>160</v>
      </c>
      <c r="L22" s="167">
        <f t="shared" si="0"/>
        <v>0</v>
      </c>
    </row>
    <row r="23" spans="1:12" ht="15" customHeight="1" x14ac:dyDescent="0.2">
      <c r="A23" s="159"/>
      <c r="B23" s="163">
        <v>10947</v>
      </c>
      <c r="C23" s="164" t="s">
        <v>129</v>
      </c>
      <c r="D23" s="165"/>
      <c r="E23" s="166">
        <v>340</v>
      </c>
      <c r="F23" s="167">
        <f>D23*E23</f>
        <v>0</v>
      </c>
      <c r="G23" s="162"/>
      <c r="H23" s="163">
        <v>10364</v>
      </c>
      <c r="I23" s="164" t="s">
        <v>210</v>
      </c>
      <c r="J23" s="165"/>
      <c r="K23" s="166">
        <v>160</v>
      </c>
      <c r="L23" s="167">
        <f t="shared" si="0"/>
        <v>0</v>
      </c>
    </row>
    <row r="24" spans="1:12" ht="15" customHeight="1" x14ac:dyDescent="0.2">
      <c r="A24" s="159"/>
      <c r="B24" s="163">
        <v>11235</v>
      </c>
      <c r="C24" s="164" t="s">
        <v>211</v>
      </c>
      <c r="D24" s="165"/>
      <c r="E24" s="166">
        <v>1140</v>
      </c>
      <c r="F24" s="167">
        <f>D24*E24</f>
        <v>0</v>
      </c>
      <c r="G24" s="162"/>
      <c r="H24" s="163">
        <v>10365</v>
      </c>
      <c r="I24" s="164" t="s">
        <v>212</v>
      </c>
      <c r="J24" s="165"/>
      <c r="K24" s="166">
        <v>160</v>
      </c>
      <c r="L24" s="167">
        <f t="shared" si="0"/>
        <v>0</v>
      </c>
    </row>
    <row r="25" spans="1:12" ht="15" customHeight="1" x14ac:dyDescent="0.2">
      <c r="A25" s="193"/>
      <c r="B25" s="412" t="s">
        <v>651</v>
      </c>
      <c r="C25" s="413"/>
      <c r="D25" s="413"/>
      <c r="E25" s="413"/>
      <c r="F25" s="414"/>
      <c r="G25" s="162"/>
      <c r="H25" s="163">
        <v>10366</v>
      </c>
      <c r="I25" s="164" t="s">
        <v>213</v>
      </c>
      <c r="J25" s="165"/>
      <c r="K25" s="166">
        <v>160</v>
      </c>
      <c r="L25" s="167">
        <f t="shared" si="0"/>
        <v>0</v>
      </c>
    </row>
    <row r="26" spans="1:12" ht="15" customHeight="1" x14ac:dyDescent="0.2">
      <c r="A26" s="193"/>
      <c r="B26" s="415"/>
      <c r="C26" s="416"/>
      <c r="D26" s="416"/>
      <c r="E26" s="416"/>
      <c r="F26" s="417"/>
      <c r="G26" s="162"/>
      <c r="H26" s="163">
        <v>10367</v>
      </c>
      <c r="I26" s="164" t="s">
        <v>132</v>
      </c>
      <c r="J26" s="165"/>
      <c r="K26" s="166">
        <v>160</v>
      </c>
      <c r="L26" s="167">
        <f t="shared" si="0"/>
        <v>0</v>
      </c>
    </row>
    <row r="27" spans="1:12" ht="15" customHeight="1" x14ac:dyDescent="0.2">
      <c r="A27" s="159"/>
      <c r="B27" s="163">
        <v>10895</v>
      </c>
      <c r="C27" s="164" t="s">
        <v>175</v>
      </c>
      <c r="D27" s="165"/>
      <c r="E27" s="166">
        <v>590</v>
      </c>
      <c r="F27" s="167">
        <f t="shared" ref="F27:F33" si="1">D27*E27</f>
        <v>0</v>
      </c>
      <c r="G27" s="162"/>
      <c r="H27" s="163">
        <v>10368</v>
      </c>
      <c r="I27" s="164" t="s">
        <v>214</v>
      </c>
      <c r="J27" s="165"/>
      <c r="K27" s="166">
        <v>160</v>
      </c>
      <c r="L27" s="167">
        <f t="shared" si="0"/>
        <v>0</v>
      </c>
    </row>
    <row r="28" spans="1:12" ht="15" customHeight="1" x14ac:dyDescent="0.2">
      <c r="A28" s="159"/>
      <c r="B28" s="163">
        <v>10896</v>
      </c>
      <c r="C28" s="164" t="s">
        <v>177</v>
      </c>
      <c r="D28" s="165"/>
      <c r="E28" s="166">
        <v>590</v>
      </c>
      <c r="F28" s="167">
        <f t="shared" si="1"/>
        <v>0</v>
      </c>
      <c r="G28" s="162"/>
      <c r="H28" s="163">
        <v>10369</v>
      </c>
      <c r="I28" s="164" t="s">
        <v>215</v>
      </c>
      <c r="J28" s="165"/>
      <c r="K28" s="166">
        <v>160</v>
      </c>
      <c r="L28" s="167">
        <f t="shared" si="0"/>
        <v>0</v>
      </c>
    </row>
    <row r="29" spans="1:12" ht="15" customHeight="1" x14ac:dyDescent="0.2">
      <c r="A29" s="159"/>
      <c r="B29" s="163">
        <v>10900</v>
      </c>
      <c r="C29" s="164" t="s">
        <v>176</v>
      </c>
      <c r="D29" s="165"/>
      <c r="E29" s="166">
        <v>590</v>
      </c>
      <c r="F29" s="167">
        <f t="shared" si="1"/>
        <v>0</v>
      </c>
      <c r="G29" s="162"/>
      <c r="H29" s="163">
        <v>10370</v>
      </c>
      <c r="I29" s="164" t="s">
        <v>216</v>
      </c>
      <c r="J29" s="165"/>
      <c r="K29" s="166">
        <v>160</v>
      </c>
      <c r="L29" s="167">
        <f t="shared" si="0"/>
        <v>0</v>
      </c>
    </row>
    <row r="30" spans="1:12" ht="15" customHeight="1" x14ac:dyDescent="0.2">
      <c r="A30" s="159"/>
      <c r="B30" s="163">
        <v>10901</v>
      </c>
      <c r="C30" s="164" t="s">
        <v>178</v>
      </c>
      <c r="D30" s="165"/>
      <c r="E30" s="166">
        <v>590</v>
      </c>
      <c r="F30" s="167">
        <f>D30*E30</f>
        <v>0</v>
      </c>
      <c r="G30" s="162"/>
      <c r="H30" s="163">
        <v>10371</v>
      </c>
      <c r="I30" s="164" t="s">
        <v>217</v>
      </c>
      <c r="J30" s="165"/>
      <c r="K30" s="166">
        <v>160</v>
      </c>
      <c r="L30" s="167">
        <f t="shared" si="0"/>
        <v>0</v>
      </c>
    </row>
    <row r="31" spans="1:12" ht="15" customHeight="1" x14ac:dyDescent="0.2">
      <c r="A31" s="159"/>
      <c r="B31" s="163">
        <v>10931</v>
      </c>
      <c r="C31" s="373" t="s">
        <v>223</v>
      </c>
      <c r="D31" s="165"/>
      <c r="E31" s="166">
        <v>82</v>
      </c>
      <c r="F31" s="167">
        <f t="shared" si="1"/>
        <v>0</v>
      </c>
      <c r="G31" s="162"/>
      <c r="H31" s="163">
        <v>10372</v>
      </c>
      <c r="I31" s="164" t="s">
        <v>218</v>
      </c>
      <c r="J31" s="165"/>
      <c r="K31" s="166">
        <v>160</v>
      </c>
      <c r="L31" s="167">
        <f t="shared" si="0"/>
        <v>0</v>
      </c>
    </row>
    <row r="32" spans="1:12" ht="15" customHeight="1" x14ac:dyDescent="0.2">
      <c r="A32" s="159"/>
      <c r="B32" s="163">
        <v>11229</v>
      </c>
      <c r="C32" s="164" t="s">
        <v>225</v>
      </c>
      <c r="D32" s="165"/>
      <c r="E32" s="166">
        <v>310</v>
      </c>
      <c r="F32" s="167">
        <f t="shared" si="1"/>
        <v>0</v>
      </c>
      <c r="G32" s="162"/>
      <c r="H32" s="163">
        <v>10373</v>
      </c>
      <c r="I32" s="164" t="s">
        <v>219</v>
      </c>
      <c r="J32" s="165"/>
      <c r="K32" s="166">
        <v>160</v>
      </c>
      <c r="L32" s="167">
        <f t="shared" si="0"/>
        <v>0</v>
      </c>
    </row>
    <row r="33" spans="1:12" ht="15" x14ac:dyDescent="0.2">
      <c r="A33" s="159"/>
      <c r="B33" s="163">
        <v>11230</v>
      </c>
      <c r="C33" s="164" t="s">
        <v>227</v>
      </c>
      <c r="D33" s="165"/>
      <c r="E33" s="166">
        <v>310</v>
      </c>
      <c r="F33" s="167">
        <f t="shared" si="1"/>
        <v>0</v>
      </c>
      <c r="G33" s="162"/>
      <c r="H33" s="163">
        <v>10375</v>
      </c>
      <c r="I33" s="164" t="s">
        <v>220</v>
      </c>
      <c r="J33" s="165"/>
      <c r="K33" s="166">
        <v>160</v>
      </c>
      <c r="L33" s="167">
        <f t="shared" si="0"/>
        <v>0</v>
      </c>
    </row>
    <row r="34" spans="1:12" ht="15" customHeight="1" x14ac:dyDescent="0.2">
      <c r="A34" s="159"/>
      <c r="B34" s="160"/>
      <c r="C34" s="409" t="s">
        <v>229</v>
      </c>
      <c r="D34" s="410"/>
      <c r="E34" s="411"/>
      <c r="F34" s="161"/>
      <c r="G34" s="162"/>
      <c r="H34" s="163">
        <v>10376</v>
      </c>
      <c r="I34" s="164" t="s">
        <v>221</v>
      </c>
      <c r="J34" s="165"/>
      <c r="K34" s="166">
        <v>160</v>
      </c>
      <c r="L34" s="167">
        <f t="shared" si="0"/>
        <v>0</v>
      </c>
    </row>
    <row r="35" spans="1:12" ht="15" x14ac:dyDescent="0.2">
      <c r="A35" s="159"/>
      <c r="B35" s="163">
        <v>10761</v>
      </c>
      <c r="C35" s="164" t="s">
        <v>231</v>
      </c>
      <c r="D35" s="165"/>
      <c r="E35" s="166">
        <v>380</v>
      </c>
      <c r="F35" s="167">
        <f>D35*E35</f>
        <v>0</v>
      </c>
      <c r="G35" s="162"/>
      <c r="H35" s="163">
        <v>10377</v>
      </c>
      <c r="I35" s="164" t="s">
        <v>222</v>
      </c>
      <c r="J35" s="165"/>
      <c r="K35" s="166">
        <v>160</v>
      </c>
      <c r="L35" s="167">
        <f t="shared" si="0"/>
        <v>0</v>
      </c>
    </row>
    <row r="36" spans="1:12" ht="15" x14ac:dyDescent="0.2">
      <c r="A36" s="159"/>
      <c r="B36" s="163">
        <v>10763</v>
      </c>
      <c r="C36" s="164" t="s">
        <v>233</v>
      </c>
      <c r="D36" s="165"/>
      <c r="E36" s="166">
        <v>450</v>
      </c>
      <c r="F36" s="167">
        <f>D36*E36</f>
        <v>0</v>
      </c>
      <c r="G36" s="162"/>
      <c r="H36" s="163">
        <v>10379</v>
      </c>
      <c r="I36" s="164" t="s">
        <v>224</v>
      </c>
      <c r="J36" s="165"/>
      <c r="K36" s="166">
        <v>160</v>
      </c>
      <c r="L36" s="167">
        <f>J36*K36</f>
        <v>0</v>
      </c>
    </row>
    <row r="37" spans="1:12" ht="15" x14ac:dyDescent="0.2">
      <c r="A37" s="159"/>
      <c r="B37" s="163">
        <v>10682</v>
      </c>
      <c r="C37" s="164" t="s">
        <v>236</v>
      </c>
      <c r="D37" s="165"/>
      <c r="E37" s="166">
        <v>750</v>
      </c>
      <c r="F37" s="167">
        <f>D37*E37</f>
        <v>0</v>
      </c>
      <c r="G37" s="162"/>
      <c r="H37" s="163">
        <v>10391</v>
      </c>
      <c r="I37" s="164" t="s">
        <v>226</v>
      </c>
      <c r="J37" s="165"/>
      <c r="K37" s="166">
        <v>185</v>
      </c>
      <c r="L37" s="167">
        <f t="shared" ref="L37:L53" si="2">J37*K37</f>
        <v>0</v>
      </c>
    </row>
    <row r="38" spans="1:12" ht="15" x14ac:dyDescent="0.2">
      <c r="A38" s="159"/>
      <c r="B38" s="163">
        <v>10765</v>
      </c>
      <c r="C38" s="164" t="s">
        <v>248</v>
      </c>
      <c r="D38" s="165"/>
      <c r="E38" s="166">
        <v>295</v>
      </c>
      <c r="F38" s="167">
        <f>D38*E38</f>
        <v>0</v>
      </c>
      <c r="G38" s="162"/>
      <c r="H38" s="163">
        <v>10392</v>
      </c>
      <c r="I38" s="164" t="s">
        <v>228</v>
      </c>
      <c r="J38" s="165"/>
      <c r="K38" s="166">
        <v>185</v>
      </c>
      <c r="L38" s="167">
        <f t="shared" si="2"/>
        <v>0</v>
      </c>
    </row>
    <row r="39" spans="1:12" ht="15" x14ac:dyDescent="0.2">
      <c r="A39" s="159"/>
      <c r="B39" s="431" t="s">
        <v>645</v>
      </c>
      <c r="C39" s="432"/>
      <c r="D39" s="168"/>
      <c r="E39" s="169"/>
      <c r="F39" s="170"/>
      <c r="G39" s="162"/>
      <c r="H39" s="163">
        <v>10393</v>
      </c>
      <c r="I39" s="164" t="s">
        <v>230</v>
      </c>
      <c r="J39" s="165"/>
      <c r="K39" s="166">
        <v>185</v>
      </c>
      <c r="L39" s="167">
        <f t="shared" si="2"/>
        <v>0</v>
      </c>
    </row>
    <row r="40" spans="1:12" ht="15" x14ac:dyDescent="0.2">
      <c r="A40" s="159"/>
      <c r="B40" s="163">
        <v>12690</v>
      </c>
      <c r="C40" s="164" t="s">
        <v>622</v>
      </c>
      <c r="D40" s="165"/>
      <c r="E40" s="166">
        <v>590</v>
      </c>
      <c r="F40" s="167">
        <f t="shared" ref="F40:F46" si="3">D40*E40</f>
        <v>0</v>
      </c>
      <c r="G40" s="162"/>
      <c r="H40" s="163">
        <v>10394</v>
      </c>
      <c r="I40" s="164" t="s">
        <v>232</v>
      </c>
      <c r="J40" s="165"/>
      <c r="K40" s="166">
        <v>185</v>
      </c>
      <c r="L40" s="167">
        <f t="shared" si="2"/>
        <v>0</v>
      </c>
    </row>
    <row r="41" spans="1:12" ht="15" x14ac:dyDescent="0.2">
      <c r="A41" s="159"/>
      <c r="B41" s="370">
        <v>12691</v>
      </c>
      <c r="C41" s="162" t="s">
        <v>623</v>
      </c>
      <c r="D41" s="165"/>
      <c r="E41" s="166">
        <v>590</v>
      </c>
      <c r="F41" s="167">
        <f t="shared" si="3"/>
        <v>0</v>
      </c>
      <c r="G41" s="162"/>
      <c r="H41" s="163">
        <v>10395</v>
      </c>
      <c r="I41" s="164" t="s">
        <v>234</v>
      </c>
      <c r="J41" s="165"/>
      <c r="K41" s="166">
        <v>185</v>
      </c>
      <c r="L41" s="167">
        <f t="shared" si="2"/>
        <v>0</v>
      </c>
    </row>
    <row r="42" spans="1:12" ht="15" x14ac:dyDescent="0.2">
      <c r="A42" s="159"/>
      <c r="B42" s="163">
        <v>10708</v>
      </c>
      <c r="C42" s="164" t="s">
        <v>646</v>
      </c>
      <c r="D42" s="165"/>
      <c r="E42" s="166">
        <v>375</v>
      </c>
      <c r="F42" s="217">
        <f t="shared" si="3"/>
        <v>0</v>
      </c>
      <c r="G42" s="162"/>
      <c r="H42" s="163">
        <v>10396</v>
      </c>
      <c r="I42" s="164" t="s">
        <v>235</v>
      </c>
      <c r="J42" s="165"/>
      <c r="K42" s="166">
        <v>185</v>
      </c>
      <c r="L42" s="167">
        <f t="shared" si="2"/>
        <v>0</v>
      </c>
    </row>
    <row r="43" spans="1:12" ht="15" x14ac:dyDescent="0.2">
      <c r="A43" s="159"/>
      <c r="B43" s="163">
        <v>10709</v>
      </c>
      <c r="C43" s="164" t="s">
        <v>647</v>
      </c>
      <c r="D43" s="165"/>
      <c r="E43" s="166">
        <v>375</v>
      </c>
      <c r="F43" s="218">
        <f t="shared" si="3"/>
        <v>0</v>
      </c>
      <c r="G43" s="162"/>
      <c r="H43" s="163">
        <v>10397</v>
      </c>
      <c r="I43" s="164" t="s">
        <v>237</v>
      </c>
      <c r="J43" s="165"/>
      <c r="K43" s="166">
        <v>185</v>
      </c>
      <c r="L43" s="167">
        <f t="shared" si="2"/>
        <v>0</v>
      </c>
    </row>
    <row r="44" spans="1:12" ht="15" x14ac:dyDescent="0.2">
      <c r="A44" s="159"/>
      <c r="B44" s="163">
        <v>10713</v>
      </c>
      <c r="C44" s="164" t="s">
        <v>648</v>
      </c>
      <c r="D44" s="165"/>
      <c r="E44" s="166">
        <v>375</v>
      </c>
      <c r="F44" s="219">
        <f t="shared" si="3"/>
        <v>0</v>
      </c>
      <c r="G44" s="162"/>
      <c r="H44" s="163">
        <v>10398</v>
      </c>
      <c r="I44" s="164" t="s">
        <v>238</v>
      </c>
      <c r="J44" s="165"/>
      <c r="K44" s="166">
        <v>185</v>
      </c>
      <c r="L44" s="167">
        <f t="shared" si="2"/>
        <v>0</v>
      </c>
    </row>
    <row r="45" spans="1:12" ht="15" x14ac:dyDescent="0.2">
      <c r="A45" s="159"/>
      <c r="B45" s="163">
        <v>10714</v>
      </c>
      <c r="C45" s="164" t="s">
        <v>649</v>
      </c>
      <c r="D45" s="165"/>
      <c r="E45" s="166">
        <v>375</v>
      </c>
      <c r="F45" s="167">
        <f t="shared" si="3"/>
        <v>0</v>
      </c>
      <c r="G45" s="162"/>
      <c r="H45" s="163">
        <v>10399</v>
      </c>
      <c r="I45" s="164" t="s">
        <v>239</v>
      </c>
      <c r="J45" s="165"/>
      <c r="K45" s="166">
        <v>185</v>
      </c>
      <c r="L45" s="167">
        <f t="shared" si="2"/>
        <v>0</v>
      </c>
    </row>
    <row r="46" spans="1:12" ht="15" customHeight="1" x14ac:dyDescent="0.2">
      <c r="A46" s="159"/>
      <c r="B46" s="163">
        <v>10665</v>
      </c>
      <c r="C46" s="164" t="s">
        <v>650</v>
      </c>
      <c r="D46" s="165"/>
      <c r="E46" s="166">
        <v>456</v>
      </c>
      <c r="F46" s="167">
        <f t="shared" si="3"/>
        <v>0</v>
      </c>
      <c r="G46" s="162"/>
      <c r="H46" s="163">
        <v>10400</v>
      </c>
      <c r="I46" s="164" t="s">
        <v>240</v>
      </c>
      <c r="J46" s="165"/>
      <c r="K46" s="166">
        <v>185</v>
      </c>
      <c r="L46" s="167">
        <f t="shared" si="2"/>
        <v>0</v>
      </c>
    </row>
    <row r="47" spans="1:12" ht="15" x14ac:dyDescent="0.25">
      <c r="A47" s="159"/>
      <c r="B47" s="424" t="s">
        <v>399</v>
      </c>
      <c r="C47" s="425"/>
      <c r="D47" s="425"/>
      <c r="E47" s="425"/>
      <c r="F47" s="426"/>
      <c r="G47" s="162"/>
      <c r="H47" s="163">
        <v>10401</v>
      </c>
      <c r="I47" s="164" t="s">
        <v>241</v>
      </c>
      <c r="J47" s="165"/>
      <c r="K47" s="166">
        <v>185</v>
      </c>
      <c r="L47" s="167">
        <f t="shared" si="2"/>
        <v>0</v>
      </c>
    </row>
    <row r="48" spans="1:12" ht="15" x14ac:dyDescent="0.2">
      <c r="A48" s="159"/>
      <c r="B48" s="163">
        <v>10675</v>
      </c>
      <c r="C48" s="164" t="s">
        <v>180</v>
      </c>
      <c r="D48" s="165"/>
      <c r="E48" s="166">
        <v>590</v>
      </c>
      <c r="F48" s="167">
        <f t="shared" ref="F48:F53" si="4">D48*E48</f>
        <v>0</v>
      </c>
      <c r="G48" s="162"/>
      <c r="H48" s="163">
        <v>10402</v>
      </c>
      <c r="I48" s="164" t="s">
        <v>242</v>
      </c>
      <c r="J48" s="165"/>
      <c r="K48" s="166">
        <v>185</v>
      </c>
      <c r="L48" s="167">
        <f t="shared" si="2"/>
        <v>0</v>
      </c>
    </row>
    <row r="49" spans="1:12" ht="15" customHeight="1" x14ac:dyDescent="0.2">
      <c r="A49" s="159"/>
      <c r="B49" s="163">
        <v>10676</v>
      </c>
      <c r="C49" s="164" t="s">
        <v>174</v>
      </c>
      <c r="D49" s="165"/>
      <c r="E49" s="166">
        <v>590</v>
      </c>
      <c r="F49" s="167">
        <f t="shared" si="4"/>
        <v>0</v>
      </c>
      <c r="G49" s="162"/>
      <c r="H49" s="163">
        <v>10403</v>
      </c>
      <c r="I49" s="164" t="s">
        <v>243</v>
      </c>
      <c r="J49" s="165"/>
      <c r="K49" s="166">
        <v>185</v>
      </c>
      <c r="L49" s="167">
        <f t="shared" si="2"/>
        <v>0</v>
      </c>
    </row>
    <row r="50" spans="1:12" ht="15" x14ac:dyDescent="0.2">
      <c r="A50" s="159"/>
      <c r="B50" s="163">
        <v>10680</v>
      </c>
      <c r="C50" s="164" t="s">
        <v>181</v>
      </c>
      <c r="D50" s="165"/>
      <c r="E50" s="166">
        <v>590</v>
      </c>
      <c r="F50" s="167">
        <f t="shared" si="4"/>
        <v>0</v>
      </c>
      <c r="G50" s="162"/>
      <c r="H50" s="163">
        <v>10404</v>
      </c>
      <c r="I50" s="164" t="s">
        <v>244</v>
      </c>
      <c r="J50" s="165"/>
      <c r="K50" s="166">
        <v>185</v>
      </c>
      <c r="L50" s="167">
        <f t="shared" si="2"/>
        <v>0</v>
      </c>
    </row>
    <row r="51" spans="1:12" ht="15" customHeight="1" x14ac:dyDescent="0.2">
      <c r="A51" s="159"/>
      <c r="B51" s="163">
        <v>10681</v>
      </c>
      <c r="C51" s="164" t="s">
        <v>179</v>
      </c>
      <c r="D51" s="165"/>
      <c r="E51" s="166">
        <v>590</v>
      </c>
      <c r="F51" s="167">
        <f t="shared" si="4"/>
        <v>0</v>
      </c>
      <c r="G51" s="162"/>
      <c r="H51" s="163">
        <v>10405</v>
      </c>
      <c r="I51" s="164" t="s">
        <v>245</v>
      </c>
      <c r="J51" s="165"/>
      <c r="K51" s="166">
        <v>185</v>
      </c>
      <c r="L51" s="167">
        <f t="shared" si="2"/>
        <v>0</v>
      </c>
    </row>
    <row r="52" spans="1:12" ht="15" x14ac:dyDescent="0.2">
      <c r="A52" s="159"/>
      <c r="B52" s="163">
        <v>10753</v>
      </c>
      <c r="C52" s="164" t="s">
        <v>227</v>
      </c>
      <c r="D52" s="165"/>
      <c r="E52" s="166">
        <v>310</v>
      </c>
      <c r="F52" s="167">
        <f t="shared" si="4"/>
        <v>0</v>
      </c>
      <c r="G52" s="162"/>
      <c r="H52" s="163">
        <v>12674</v>
      </c>
      <c r="I52" s="164" t="s">
        <v>563</v>
      </c>
      <c r="J52" s="165"/>
      <c r="K52" s="166">
        <v>185</v>
      </c>
      <c r="L52" s="167">
        <f t="shared" si="2"/>
        <v>0</v>
      </c>
    </row>
    <row r="53" spans="1:12" ht="15" x14ac:dyDescent="0.2">
      <c r="A53" s="159"/>
      <c r="B53" s="163">
        <v>10752</v>
      </c>
      <c r="C53" s="164" t="s">
        <v>225</v>
      </c>
      <c r="D53" s="165"/>
      <c r="E53" s="166">
        <v>310</v>
      </c>
      <c r="F53" s="167">
        <f t="shared" si="4"/>
        <v>0</v>
      </c>
      <c r="G53" s="162"/>
      <c r="H53" s="163">
        <v>10406</v>
      </c>
      <c r="I53" s="164" t="s">
        <v>131</v>
      </c>
      <c r="J53" s="165"/>
      <c r="K53" s="166">
        <v>185</v>
      </c>
      <c r="L53" s="167">
        <f t="shared" si="2"/>
        <v>0</v>
      </c>
    </row>
    <row r="54" spans="1:12" ht="15" x14ac:dyDescent="0.2">
      <c r="A54" s="159"/>
      <c r="B54" s="172"/>
      <c r="C54" s="208" t="s">
        <v>250</v>
      </c>
      <c r="D54" s="213"/>
      <c r="E54" s="214"/>
      <c r="F54" s="173"/>
      <c r="G54" s="162"/>
      <c r="H54" s="171"/>
      <c r="I54" s="433" t="s">
        <v>182</v>
      </c>
      <c r="J54" s="434"/>
      <c r="K54" s="434"/>
      <c r="L54" s="434"/>
    </row>
    <row r="55" spans="1:12" ht="15" customHeight="1" x14ac:dyDescent="0.2">
      <c r="A55" s="159"/>
      <c r="B55" s="171"/>
      <c r="C55" s="174" t="s">
        <v>252</v>
      </c>
      <c r="D55" s="175"/>
      <c r="E55" s="175"/>
      <c r="F55" s="176"/>
      <c r="G55" s="162"/>
      <c r="H55" s="163">
        <v>10317</v>
      </c>
      <c r="I55" s="164" t="s">
        <v>246</v>
      </c>
      <c r="J55" s="165"/>
      <c r="K55" s="166">
        <v>295</v>
      </c>
      <c r="L55" s="167">
        <f t="shared" ref="L55:L88" si="5">J55*K55</f>
        <v>0</v>
      </c>
    </row>
    <row r="56" spans="1:12" ht="15" x14ac:dyDescent="0.2">
      <c r="A56" s="159"/>
      <c r="B56" s="163">
        <v>10324</v>
      </c>
      <c r="C56" s="164" t="s">
        <v>253</v>
      </c>
      <c r="D56" s="165"/>
      <c r="E56" s="166">
        <v>115</v>
      </c>
      <c r="F56" s="167">
        <f t="shared" ref="F56:F75" si="6">D56*E56</f>
        <v>0</v>
      </c>
      <c r="G56" s="162"/>
      <c r="H56" s="163">
        <v>10318</v>
      </c>
      <c r="I56" s="164" t="s">
        <v>247</v>
      </c>
      <c r="J56" s="165"/>
      <c r="K56" s="166">
        <v>295</v>
      </c>
      <c r="L56" s="167">
        <f t="shared" si="5"/>
        <v>0</v>
      </c>
    </row>
    <row r="57" spans="1:12" ht="15" x14ac:dyDescent="0.2">
      <c r="A57" s="159"/>
      <c r="B57" s="163">
        <v>10325</v>
      </c>
      <c r="C57" s="164" t="s">
        <v>254</v>
      </c>
      <c r="D57" s="165"/>
      <c r="E57" s="166">
        <v>115</v>
      </c>
      <c r="F57" s="167">
        <f t="shared" si="6"/>
        <v>0</v>
      </c>
      <c r="G57" s="162"/>
      <c r="H57" s="163">
        <v>10319</v>
      </c>
      <c r="I57" s="164" t="s">
        <v>249</v>
      </c>
      <c r="J57" s="165"/>
      <c r="K57" s="166">
        <v>295</v>
      </c>
      <c r="L57" s="167">
        <f>J57*K57</f>
        <v>0</v>
      </c>
    </row>
    <row r="58" spans="1:12" ht="15" x14ac:dyDescent="0.2">
      <c r="A58" s="159"/>
      <c r="B58" s="163">
        <v>10326</v>
      </c>
      <c r="C58" s="164" t="s">
        <v>255</v>
      </c>
      <c r="D58" s="165"/>
      <c r="E58" s="166">
        <v>115</v>
      </c>
      <c r="F58" s="167">
        <f t="shared" si="6"/>
        <v>0</v>
      </c>
      <c r="G58" s="162"/>
      <c r="H58" s="163">
        <v>10320</v>
      </c>
      <c r="I58" s="164" t="s">
        <v>251</v>
      </c>
      <c r="J58" s="165"/>
      <c r="K58" s="166">
        <v>295</v>
      </c>
      <c r="L58" s="167">
        <f>J58*K58</f>
        <v>0</v>
      </c>
    </row>
    <row r="59" spans="1:12" ht="15" x14ac:dyDescent="0.2">
      <c r="A59" s="159"/>
      <c r="B59" s="163">
        <v>10327</v>
      </c>
      <c r="C59" s="164" t="s">
        <v>256</v>
      </c>
      <c r="D59" s="165"/>
      <c r="E59" s="166">
        <v>115</v>
      </c>
      <c r="F59" s="167">
        <f t="shared" si="6"/>
        <v>0</v>
      </c>
      <c r="G59" s="162"/>
      <c r="H59" s="163">
        <v>11950</v>
      </c>
      <c r="I59" s="164" t="s">
        <v>133</v>
      </c>
      <c r="J59" s="165"/>
      <c r="K59" s="166">
        <v>295</v>
      </c>
      <c r="L59" s="167">
        <f t="shared" ref="L59:L66" si="7">J59*K59</f>
        <v>0</v>
      </c>
    </row>
    <row r="60" spans="1:12" ht="15" x14ac:dyDescent="0.2">
      <c r="A60" s="159"/>
      <c r="B60" s="163">
        <v>10328</v>
      </c>
      <c r="C60" s="164" t="s">
        <v>257</v>
      </c>
      <c r="D60" s="165"/>
      <c r="E60" s="166">
        <v>115</v>
      </c>
      <c r="F60" s="167">
        <f t="shared" si="6"/>
        <v>0</v>
      </c>
      <c r="G60" s="162"/>
      <c r="H60" s="163">
        <v>11951</v>
      </c>
      <c r="I60" s="164" t="s">
        <v>134</v>
      </c>
      <c r="J60" s="165"/>
      <c r="K60" s="166">
        <v>295</v>
      </c>
      <c r="L60" s="167">
        <f t="shared" si="7"/>
        <v>0</v>
      </c>
    </row>
    <row r="61" spans="1:12" ht="15" x14ac:dyDescent="0.2">
      <c r="A61" s="159"/>
      <c r="B61" s="163">
        <v>10329</v>
      </c>
      <c r="C61" s="164" t="s">
        <v>258</v>
      </c>
      <c r="D61" s="165"/>
      <c r="E61" s="166">
        <v>115</v>
      </c>
      <c r="F61" s="167">
        <f t="shared" si="6"/>
        <v>0</v>
      </c>
      <c r="G61" s="162"/>
      <c r="H61" s="163">
        <v>11975</v>
      </c>
      <c r="I61" s="164" t="s">
        <v>135</v>
      </c>
      <c r="J61" s="165"/>
      <c r="K61" s="166">
        <v>295</v>
      </c>
      <c r="L61" s="167">
        <f t="shared" si="7"/>
        <v>0</v>
      </c>
    </row>
    <row r="62" spans="1:12" ht="15" x14ac:dyDescent="0.2">
      <c r="A62" s="159"/>
      <c r="B62" s="163">
        <v>10330</v>
      </c>
      <c r="C62" s="164" t="s">
        <v>259</v>
      </c>
      <c r="D62" s="165"/>
      <c r="E62" s="166">
        <v>115</v>
      </c>
      <c r="F62" s="167">
        <f t="shared" si="6"/>
        <v>0</v>
      </c>
      <c r="G62" s="162"/>
      <c r="H62" s="163">
        <v>11976</v>
      </c>
      <c r="I62" s="164" t="s">
        <v>136</v>
      </c>
      <c r="J62" s="165"/>
      <c r="K62" s="166">
        <v>295</v>
      </c>
      <c r="L62" s="167">
        <f t="shared" si="7"/>
        <v>0</v>
      </c>
    </row>
    <row r="63" spans="1:12" ht="15" x14ac:dyDescent="0.2">
      <c r="A63" s="159"/>
      <c r="B63" s="163">
        <v>10331</v>
      </c>
      <c r="C63" s="164" t="s">
        <v>260</v>
      </c>
      <c r="D63" s="165"/>
      <c r="E63" s="166">
        <v>115</v>
      </c>
      <c r="F63" s="167">
        <f t="shared" si="6"/>
        <v>0</v>
      </c>
      <c r="G63" s="162"/>
      <c r="H63" s="163">
        <v>11977</v>
      </c>
      <c r="I63" s="164" t="s">
        <v>137</v>
      </c>
      <c r="J63" s="165"/>
      <c r="K63" s="166">
        <v>295</v>
      </c>
      <c r="L63" s="167">
        <f t="shared" si="7"/>
        <v>0</v>
      </c>
    </row>
    <row r="64" spans="1:12" ht="15" customHeight="1" x14ac:dyDescent="0.2">
      <c r="A64" s="159"/>
      <c r="B64" s="163">
        <v>10332</v>
      </c>
      <c r="C64" s="164" t="s">
        <v>262</v>
      </c>
      <c r="D64" s="165"/>
      <c r="E64" s="166">
        <v>115</v>
      </c>
      <c r="F64" s="167">
        <f t="shared" si="6"/>
        <v>0</v>
      </c>
      <c r="G64" s="162"/>
      <c r="H64" s="163">
        <v>11978</v>
      </c>
      <c r="I64" s="164" t="s">
        <v>138</v>
      </c>
      <c r="J64" s="165"/>
      <c r="K64" s="166">
        <v>295</v>
      </c>
      <c r="L64" s="167">
        <f t="shared" si="7"/>
        <v>0</v>
      </c>
    </row>
    <row r="65" spans="1:22" ht="15" x14ac:dyDescent="0.2">
      <c r="A65" s="159"/>
      <c r="B65" s="163">
        <v>10333</v>
      </c>
      <c r="C65" s="164" t="s">
        <v>264</v>
      </c>
      <c r="D65" s="165"/>
      <c r="E65" s="166">
        <v>115</v>
      </c>
      <c r="F65" s="167">
        <f t="shared" si="6"/>
        <v>0</v>
      </c>
      <c r="G65" s="162"/>
      <c r="H65" s="163">
        <v>12370</v>
      </c>
      <c r="I65" s="164" t="s">
        <v>142</v>
      </c>
      <c r="J65" s="165"/>
      <c r="K65" s="166">
        <v>295</v>
      </c>
      <c r="L65" s="167">
        <f t="shared" si="7"/>
        <v>0</v>
      </c>
    </row>
    <row r="66" spans="1:22" ht="15" x14ac:dyDescent="0.2">
      <c r="A66" s="159"/>
      <c r="B66" s="163">
        <v>10334</v>
      </c>
      <c r="C66" s="164" t="s">
        <v>266</v>
      </c>
      <c r="D66" s="165"/>
      <c r="E66" s="166">
        <v>115</v>
      </c>
      <c r="F66" s="167">
        <f t="shared" si="6"/>
        <v>0</v>
      </c>
      <c r="G66" s="162"/>
      <c r="H66" s="163">
        <v>12371</v>
      </c>
      <c r="I66" s="164" t="s">
        <v>141</v>
      </c>
      <c r="J66" s="165"/>
      <c r="K66" s="166">
        <v>295</v>
      </c>
      <c r="L66" s="167">
        <f t="shared" si="7"/>
        <v>0</v>
      </c>
    </row>
    <row r="67" spans="1:22" ht="15" x14ac:dyDescent="0.2">
      <c r="A67" s="159"/>
      <c r="B67" s="163">
        <v>10335</v>
      </c>
      <c r="C67" s="164" t="s">
        <v>268</v>
      </c>
      <c r="D67" s="165"/>
      <c r="E67" s="166">
        <v>149</v>
      </c>
      <c r="F67" s="167">
        <f t="shared" si="6"/>
        <v>0</v>
      </c>
      <c r="G67" s="162"/>
      <c r="H67" s="163">
        <v>10313</v>
      </c>
      <c r="I67" s="164" t="s">
        <v>261</v>
      </c>
      <c r="J67" s="165"/>
      <c r="K67" s="166">
        <v>295</v>
      </c>
      <c r="L67" s="167">
        <f>J67*K67</f>
        <v>0</v>
      </c>
    </row>
    <row r="68" spans="1:22" ht="15" x14ac:dyDescent="0.2">
      <c r="A68" s="159"/>
      <c r="B68" s="163">
        <v>10336</v>
      </c>
      <c r="C68" s="164" t="s">
        <v>270</v>
      </c>
      <c r="D68" s="165"/>
      <c r="E68" s="166">
        <v>115</v>
      </c>
      <c r="F68" s="167">
        <f t="shared" si="6"/>
        <v>0</v>
      </c>
      <c r="G68" s="162"/>
      <c r="H68" s="163">
        <v>10314</v>
      </c>
      <c r="I68" s="164" t="s">
        <v>263</v>
      </c>
      <c r="J68" s="165"/>
      <c r="K68" s="166">
        <v>399</v>
      </c>
      <c r="L68" s="167">
        <f>J68*K68</f>
        <v>0</v>
      </c>
    </row>
    <row r="69" spans="1:22" ht="15" x14ac:dyDescent="0.2">
      <c r="A69" s="159"/>
      <c r="B69" s="163">
        <v>10337</v>
      </c>
      <c r="C69" s="164" t="s">
        <v>271</v>
      </c>
      <c r="D69" s="165"/>
      <c r="E69" s="166">
        <v>115</v>
      </c>
      <c r="F69" s="167">
        <f t="shared" si="6"/>
        <v>0</v>
      </c>
      <c r="G69" s="162"/>
      <c r="H69" s="163">
        <v>10315</v>
      </c>
      <c r="I69" s="164" t="s">
        <v>265</v>
      </c>
      <c r="J69" s="165"/>
      <c r="K69" s="166">
        <v>399</v>
      </c>
      <c r="L69" s="167">
        <f>J69*K69</f>
        <v>0</v>
      </c>
    </row>
    <row r="70" spans="1:22" ht="15" x14ac:dyDescent="0.2">
      <c r="A70" s="159"/>
      <c r="B70" s="163">
        <v>10338</v>
      </c>
      <c r="C70" s="164" t="s">
        <v>272</v>
      </c>
      <c r="D70" s="165"/>
      <c r="E70" s="166">
        <v>115</v>
      </c>
      <c r="F70" s="167">
        <f t="shared" si="6"/>
        <v>0</v>
      </c>
      <c r="G70" s="162"/>
      <c r="H70" s="163">
        <v>10316</v>
      </c>
      <c r="I70" s="164" t="s">
        <v>267</v>
      </c>
      <c r="J70" s="165"/>
      <c r="K70" s="166">
        <v>399</v>
      </c>
      <c r="L70" s="167">
        <f>J70*K70</f>
        <v>0</v>
      </c>
    </row>
    <row r="71" spans="1:22" ht="15" x14ac:dyDescent="0.2">
      <c r="A71" s="159"/>
      <c r="B71" s="163">
        <v>10339</v>
      </c>
      <c r="C71" s="164" t="s">
        <v>274</v>
      </c>
      <c r="D71" s="165"/>
      <c r="E71" s="166">
        <v>115</v>
      </c>
      <c r="F71" s="167">
        <f t="shared" si="6"/>
        <v>0</v>
      </c>
      <c r="G71" s="177"/>
      <c r="H71" s="163">
        <v>10434</v>
      </c>
      <c r="I71" s="164" t="s">
        <v>269</v>
      </c>
      <c r="J71" s="165"/>
      <c r="K71" s="166">
        <v>295</v>
      </c>
      <c r="L71" s="167">
        <f t="shared" ref="L71:L73" si="8">J71*K71</f>
        <v>0</v>
      </c>
    </row>
    <row r="72" spans="1:22" ht="15" x14ac:dyDescent="0.2">
      <c r="A72" s="159"/>
      <c r="B72" s="163">
        <v>10340</v>
      </c>
      <c r="C72" s="164" t="s">
        <v>276</v>
      </c>
      <c r="D72" s="165"/>
      <c r="E72" s="166">
        <v>115</v>
      </c>
      <c r="F72" s="167">
        <f t="shared" si="6"/>
        <v>0</v>
      </c>
      <c r="G72" s="162"/>
      <c r="H72" s="163">
        <v>10437</v>
      </c>
      <c r="I72" s="164" t="s">
        <v>187</v>
      </c>
      <c r="J72" s="165"/>
      <c r="K72" s="166">
        <v>295</v>
      </c>
      <c r="L72" s="167">
        <f t="shared" si="8"/>
        <v>0</v>
      </c>
    </row>
    <row r="73" spans="1:22" ht="15" x14ac:dyDescent="0.2">
      <c r="A73" s="159"/>
      <c r="B73" s="163">
        <v>10341</v>
      </c>
      <c r="C73" s="164" t="s">
        <v>278</v>
      </c>
      <c r="D73" s="165"/>
      <c r="E73" s="166">
        <v>115</v>
      </c>
      <c r="F73" s="167">
        <f t="shared" si="6"/>
        <v>0</v>
      </c>
      <c r="G73" s="162"/>
      <c r="H73" s="163">
        <v>10438</v>
      </c>
      <c r="I73" s="164" t="s">
        <v>188</v>
      </c>
      <c r="J73" s="165"/>
      <c r="K73" s="166">
        <v>295</v>
      </c>
      <c r="L73" s="167">
        <f t="shared" si="8"/>
        <v>0</v>
      </c>
      <c r="R73" s="13"/>
      <c r="S73" s="13"/>
      <c r="T73" s="13"/>
      <c r="U73" s="13"/>
      <c r="V73" s="13"/>
    </row>
    <row r="74" spans="1:22" ht="15" x14ac:dyDescent="0.2">
      <c r="A74" s="159"/>
      <c r="B74" s="163">
        <v>10342</v>
      </c>
      <c r="C74" s="164" t="s">
        <v>280</v>
      </c>
      <c r="D74" s="165"/>
      <c r="E74" s="166">
        <v>115</v>
      </c>
      <c r="F74" s="167">
        <f t="shared" si="6"/>
        <v>0</v>
      </c>
      <c r="G74" s="162"/>
      <c r="H74" s="163">
        <v>10380</v>
      </c>
      <c r="I74" s="164" t="s">
        <v>273</v>
      </c>
      <c r="J74" s="165"/>
      <c r="K74" s="166">
        <v>295</v>
      </c>
      <c r="L74" s="167">
        <f>J74*K74</f>
        <v>0</v>
      </c>
      <c r="R74" s="13"/>
      <c r="S74" s="13"/>
      <c r="T74" s="13"/>
      <c r="U74" s="13"/>
      <c r="V74" s="13"/>
    </row>
    <row r="75" spans="1:22" ht="15" x14ac:dyDescent="0.25">
      <c r="A75" s="159"/>
      <c r="B75" s="163">
        <v>10343</v>
      </c>
      <c r="C75" s="164" t="s">
        <v>281</v>
      </c>
      <c r="D75" s="165"/>
      <c r="E75" s="166">
        <v>115</v>
      </c>
      <c r="F75" s="167">
        <f t="shared" si="6"/>
        <v>0</v>
      </c>
      <c r="G75" s="162"/>
      <c r="H75" s="178">
        <v>11429</v>
      </c>
      <c r="I75" s="179" t="s">
        <v>275</v>
      </c>
      <c r="J75" s="180"/>
      <c r="K75" s="166">
        <v>310</v>
      </c>
      <c r="L75" s="167">
        <f t="shared" ref="L75:L78" si="9">J75*K75</f>
        <v>0</v>
      </c>
      <c r="R75" s="13"/>
      <c r="S75" s="13"/>
      <c r="T75" s="13"/>
      <c r="U75" s="13"/>
      <c r="V75" s="13"/>
    </row>
    <row r="76" spans="1:22" ht="15" customHeight="1" x14ac:dyDescent="0.25">
      <c r="A76" s="159"/>
      <c r="B76" s="427" t="s">
        <v>283</v>
      </c>
      <c r="C76" s="428"/>
      <c r="D76" s="428"/>
      <c r="E76" s="428"/>
      <c r="F76" s="428"/>
      <c r="G76" s="162"/>
      <c r="H76" s="178">
        <v>11428</v>
      </c>
      <c r="I76" s="179" t="s">
        <v>277</v>
      </c>
      <c r="J76" s="180"/>
      <c r="K76" s="166">
        <v>310</v>
      </c>
      <c r="L76" s="167">
        <f t="shared" si="9"/>
        <v>0</v>
      </c>
      <c r="R76" s="13"/>
      <c r="S76" s="19"/>
      <c r="T76" s="13"/>
      <c r="U76" s="13"/>
      <c r="V76" s="13"/>
    </row>
    <row r="77" spans="1:22" ht="15" x14ac:dyDescent="0.25">
      <c r="A77" s="159"/>
      <c r="B77" s="429"/>
      <c r="C77" s="430"/>
      <c r="D77" s="430"/>
      <c r="E77" s="430"/>
      <c r="F77" s="430"/>
      <c r="G77" s="162"/>
      <c r="H77" s="178">
        <v>11430</v>
      </c>
      <c r="I77" s="179" t="s">
        <v>279</v>
      </c>
      <c r="J77" s="180"/>
      <c r="K77" s="166">
        <v>310</v>
      </c>
      <c r="L77" s="167">
        <f>J77*K77</f>
        <v>0</v>
      </c>
      <c r="R77" s="13"/>
      <c r="S77" s="19"/>
      <c r="T77" s="13"/>
      <c r="U77" s="13"/>
      <c r="V77" s="13"/>
    </row>
    <row r="78" spans="1:22" ht="15" customHeight="1" x14ac:dyDescent="0.25">
      <c r="A78" s="159"/>
      <c r="B78" s="163">
        <v>10345</v>
      </c>
      <c r="C78" s="164" t="s">
        <v>286</v>
      </c>
      <c r="D78" s="165"/>
      <c r="E78" s="166">
        <v>160</v>
      </c>
      <c r="F78" s="167">
        <f t="shared" ref="F78:F91" si="10">D78*E78</f>
        <v>0</v>
      </c>
      <c r="G78" s="162"/>
      <c r="H78" s="178">
        <v>11979</v>
      </c>
      <c r="I78" s="179" t="s">
        <v>139</v>
      </c>
      <c r="J78" s="180"/>
      <c r="K78" s="166">
        <v>310</v>
      </c>
      <c r="L78" s="167">
        <f t="shared" si="9"/>
        <v>0</v>
      </c>
      <c r="R78" s="13"/>
      <c r="S78" s="19"/>
      <c r="T78" s="13"/>
      <c r="U78" s="13"/>
      <c r="V78" s="13"/>
    </row>
    <row r="79" spans="1:22" ht="15" x14ac:dyDescent="0.25">
      <c r="A79" s="159"/>
      <c r="B79" s="163">
        <v>10346</v>
      </c>
      <c r="C79" s="164" t="s">
        <v>288</v>
      </c>
      <c r="D79" s="165"/>
      <c r="E79" s="166">
        <v>160</v>
      </c>
      <c r="F79" s="167">
        <f t="shared" si="10"/>
        <v>0</v>
      </c>
      <c r="G79" s="162"/>
      <c r="H79" s="178">
        <v>11432</v>
      </c>
      <c r="I79" s="179" t="s">
        <v>282</v>
      </c>
      <c r="J79" s="180"/>
      <c r="K79" s="166">
        <v>450</v>
      </c>
      <c r="L79" s="167">
        <f t="shared" ref="L79:L82" si="11">J79*K79</f>
        <v>0</v>
      </c>
      <c r="R79" s="13"/>
      <c r="S79" s="19"/>
      <c r="T79" s="13"/>
      <c r="U79" s="13"/>
      <c r="V79" s="13"/>
    </row>
    <row r="80" spans="1:22" ht="15" x14ac:dyDescent="0.25">
      <c r="A80" s="159"/>
      <c r="B80" s="163">
        <v>10347</v>
      </c>
      <c r="C80" s="164" t="s">
        <v>289</v>
      </c>
      <c r="D80" s="165"/>
      <c r="E80" s="166">
        <v>160</v>
      </c>
      <c r="F80" s="167">
        <f t="shared" si="10"/>
        <v>0</v>
      </c>
      <c r="G80" s="162"/>
      <c r="H80" s="178">
        <v>11433</v>
      </c>
      <c r="I80" s="179" t="s">
        <v>284</v>
      </c>
      <c r="J80" s="180"/>
      <c r="K80" s="166">
        <v>515</v>
      </c>
      <c r="L80" s="167">
        <f t="shared" si="11"/>
        <v>0</v>
      </c>
      <c r="R80" s="13"/>
      <c r="S80" s="19"/>
      <c r="T80" s="13"/>
      <c r="U80" s="13"/>
      <c r="V80" s="13"/>
    </row>
    <row r="81" spans="1:22" ht="15" x14ac:dyDescent="0.25">
      <c r="A81" s="159"/>
      <c r="B81" s="163">
        <v>10348</v>
      </c>
      <c r="C81" s="164" t="s">
        <v>290</v>
      </c>
      <c r="D81" s="165"/>
      <c r="E81" s="166">
        <v>160</v>
      </c>
      <c r="F81" s="167">
        <f t="shared" si="10"/>
        <v>0</v>
      </c>
      <c r="G81" s="162"/>
      <c r="H81" s="163">
        <v>10389</v>
      </c>
      <c r="I81" s="179" t="s">
        <v>285</v>
      </c>
      <c r="J81" s="165"/>
      <c r="K81" s="166">
        <v>199</v>
      </c>
      <c r="L81" s="167">
        <f>J81*K81</f>
        <v>0</v>
      </c>
      <c r="R81" s="13"/>
      <c r="S81" s="19"/>
      <c r="T81" s="13"/>
      <c r="U81" s="13"/>
      <c r="V81" s="13"/>
    </row>
    <row r="82" spans="1:22" ht="15" x14ac:dyDescent="0.25">
      <c r="A82" s="159"/>
      <c r="B82" s="163">
        <v>10349</v>
      </c>
      <c r="C82" s="164" t="s">
        <v>291</v>
      </c>
      <c r="D82" s="165"/>
      <c r="E82" s="166">
        <v>160</v>
      </c>
      <c r="F82" s="167">
        <f t="shared" si="10"/>
        <v>0</v>
      </c>
      <c r="G82" s="162"/>
      <c r="H82" s="178">
        <v>11434</v>
      </c>
      <c r="I82" s="179" t="s">
        <v>287</v>
      </c>
      <c r="J82" s="180"/>
      <c r="K82" s="166">
        <v>295</v>
      </c>
      <c r="L82" s="167">
        <f t="shared" si="11"/>
        <v>0</v>
      </c>
      <c r="R82" s="13"/>
      <c r="S82" s="19"/>
      <c r="T82" s="13"/>
      <c r="U82" s="13"/>
      <c r="V82" s="13"/>
    </row>
    <row r="83" spans="1:22" ht="15" x14ac:dyDescent="0.25">
      <c r="A83" s="159"/>
      <c r="B83" s="163">
        <v>10350</v>
      </c>
      <c r="C83" s="164" t="s">
        <v>292</v>
      </c>
      <c r="D83" s="165"/>
      <c r="E83" s="166">
        <v>160</v>
      </c>
      <c r="F83" s="167">
        <f t="shared" si="10"/>
        <v>0</v>
      </c>
      <c r="G83" s="162"/>
      <c r="H83" s="178">
        <v>12823</v>
      </c>
      <c r="I83" s="179" t="s">
        <v>582</v>
      </c>
      <c r="J83" s="180"/>
      <c r="K83" s="166">
        <v>299</v>
      </c>
      <c r="L83" s="167">
        <f t="shared" si="5"/>
        <v>0</v>
      </c>
      <c r="R83" s="13"/>
      <c r="S83" s="19"/>
      <c r="T83" s="13"/>
      <c r="U83" s="13"/>
      <c r="V83" s="13"/>
    </row>
    <row r="84" spans="1:22" ht="15" customHeight="1" x14ac:dyDescent="0.25">
      <c r="A84" s="159"/>
      <c r="B84" s="163">
        <v>10351</v>
      </c>
      <c r="C84" s="164" t="s">
        <v>293</v>
      </c>
      <c r="D84" s="165"/>
      <c r="E84" s="166">
        <v>160</v>
      </c>
      <c r="F84" s="167">
        <f t="shared" si="10"/>
        <v>0</v>
      </c>
      <c r="G84" s="162"/>
      <c r="H84" s="178">
        <v>12824</v>
      </c>
      <c r="I84" s="179" t="s">
        <v>583</v>
      </c>
      <c r="J84" s="180"/>
      <c r="K84" s="166">
        <v>299</v>
      </c>
      <c r="L84" s="167">
        <f>J84*K84</f>
        <v>0</v>
      </c>
      <c r="R84" s="13"/>
      <c r="S84" s="19"/>
      <c r="T84" s="13"/>
      <c r="U84" s="13"/>
      <c r="V84" s="13"/>
    </row>
    <row r="85" spans="1:22" ht="15" x14ac:dyDescent="0.25">
      <c r="A85" s="159"/>
      <c r="B85" s="163">
        <v>10352</v>
      </c>
      <c r="C85" s="164" t="s">
        <v>294</v>
      </c>
      <c r="D85" s="165"/>
      <c r="E85" s="166">
        <v>160</v>
      </c>
      <c r="F85" s="167">
        <f t="shared" si="10"/>
        <v>0</v>
      </c>
      <c r="G85" s="162"/>
      <c r="H85" s="178">
        <v>12825</v>
      </c>
      <c r="I85" s="179" t="s">
        <v>584</v>
      </c>
      <c r="J85" s="180"/>
      <c r="K85" s="166">
        <v>299</v>
      </c>
      <c r="L85" s="167">
        <f>J85*K85</f>
        <v>0</v>
      </c>
      <c r="R85" s="13"/>
      <c r="S85" s="19"/>
      <c r="T85" s="13"/>
      <c r="U85" s="13"/>
      <c r="V85" s="13"/>
    </row>
    <row r="86" spans="1:22" ht="15" x14ac:dyDescent="0.25">
      <c r="A86" s="159"/>
      <c r="B86" s="163">
        <v>10353</v>
      </c>
      <c r="C86" s="184" t="s">
        <v>295</v>
      </c>
      <c r="D86" s="165"/>
      <c r="E86" s="166">
        <v>160</v>
      </c>
      <c r="F86" s="167">
        <f t="shared" si="10"/>
        <v>0</v>
      </c>
      <c r="G86" s="162"/>
      <c r="H86" s="178">
        <v>12826</v>
      </c>
      <c r="I86" s="179" t="s">
        <v>585</v>
      </c>
      <c r="J86" s="180"/>
      <c r="K86" s="166">
        <v>299</v>
      </c>
      <c r="L86" s="167">
        <f t="shared" si="5"/>
        <v>0</v>
      </c>
      <c r="R86" s="13"/>
      <c r="S86" s="19"/>
      <c r="T86" s="13"/>
      <c r="U86" s="13"/>
      <c r="V86" s="13"/>
    </row>
    <row r="87" spans="1:22" ht="15" customHeight="1" x14ac:dyDescent="0.25">
      <c r="A87" s="159"/>
      <c r="B87" s="163">
        <v>10354</v>
      </c>
      <c r="C87" s="164" t="s">
        <v>296</v>
      </c>
      <c r="D87" s="165"/>
      <c r="E87" s="166">
        <v>160</v>
      </c>
      <c r="F87" s="167">
        <f t="shared" si="10"/>
        <v>0</v>
      </c>
      <c r="G87" s="162"/>
      <c r="H87" s="178">
        <v>12827</v>
      </c>
      <c r="I87" s="179" t="s">
        <v>586</v>
      </c>
      <c r="J87" s="180"/>
      <c r="K87" s="166">
        <v>299</v>
      </c>
      <c r="L87" s="167">
        <f t="shared" si="5"/>
        <v>0</v>
      </c>
      <c r="R87" s="13"/>
      <c r="S87" s="19"/>
      <c r="T87" s="13"/>
      <c r="U87" s="13"/>
      <c r="V87" s="13"/>
    </row>
    <row r="88" spans="1:22" ht="15" customHeight="1" x14ac:dyDescent="0.25">
      <c r="A88" s="159"/>
      <c r="B88" s="163">
        <v>10355</v>
      </c>
      <c r="C88" s="164" t="s">
        <v>297</v>
      </c>
      <c r="D88" s="165"/>
      <c r="E88" s="166">
        <v>160</v>
      </c>
      <c r="F88" s="167">
        <f t="shared" si="10"/>
        <v>0</v>
      </c>
      <c r="G88" s="162"/>
      <c r="H88" s="178">
        <v>12827</v>
      </c>
      <c r="I88" s="179" t="s">
        <v>587</v>
      </c>
      <c r="J88" s="180"/>
      <c r="K88" s="166">
        <v>299</v>
      </c>
      <c r="L88" s="167">
        <f t="shared" si="5"/>
        <v>0</v>
      </c>
      <c r="R88" s="13"/>
      <c r="S88" s="19"/>
      <c r="T88" s="13"/>
      <c r="U88" s="13"/>
      <c r="V88" s="13"/>
    </row>
    <row r="89" spans="1:22" ht="15" x14ac:dyDescent="0.2">
      <c r="A89" s="159"/>
      <c r="B89" s="163">
        <v>10356</v>
      </c>
      <c r="C89" s="164" t="s">
        <v>298</v>
      </c>
      <c r="D89" s="165"/>
      <c r="E89" s="166">
        <v>160</v>
      </c>
      <c r="F89" s="167">
        <f t="shared" si="10"/>
        <v>0</v>
      </c>
      <c r="G89" s="162"/>
      <c r="H89" s="181">
        <v>10425</v>
      </c>
      <c r="I89" s="182" t="s">
        <v>588</v>
      </c>
      <c r="J89" s="165"/>
      <c r="K89" s="183">
        <v>530</v>
      </c>
      <c r="L89" s="167">
        <f>J92*K92</f>
        <v>0</v>
      </c>
      <c r="R89" s="13"/>
      <c r="S89" s="19"/>
      <c r="T89" s="13"/>
      <c r="U89" s="13"/>
      <c r="V89" s="13"/>
    </row>
    <row r="90" spans="1:22" ht="15" x14ac:dyDescent="0.2">
      <c r="A90" s="159"/>
      <c r="B90" s="163">
        <v>10357</v>
      </c>
      <c r="C90" s="164" t="s">
        <v>299</v>
      </c>
      <c r="D90" s="165"/>
      <c r="E90" s="166">
        <v>160</v>
      </c>
      <c r="F90" s="167">
        <f t="shared" si="10"/>
        <v>0</v>
      </c>
      <c r="G90" s="162"/>
      <c r="H90" s="181">
        <v>10426</v>
      </c>
      <c r="I90" s="182" t="s">
        <v>589</v>
      </c>
      <c r="J90" s="165"/>
      <c r="K90" s="183">
        <v>530</v>
      </c>
      <c r="L90" s="167">
        <f>J91*K91</f>
        <v>0</v>
      </c>
      <c r="R90" s="13"/>
      <c r="S90" s="19"/>
      <c r="T90" s="13"/>
      <c r="U90" s="13"/>
      <c r="V90" s="13"/>
    </row>
    <row r="91" spans="1:22" ht="15" x14ac:dyDescent="0.2">
      <c r="A91" s="159"/>
      <c r="B91" s="163">
        <v>10358</v>
      </c>
      <c r="C91" s="164" t="s">
        <v>300</v>
      </c>
      <c r="D91" s="165"/>
      <c r="E91" s="166">
        <v>160</v>
      </c>
      <c r="F91" s="167">
        <f t="shared" si="10"/>
        <v>0</v>
      </c>
      <c r="G91" s="162"/>
      <c r="H91" s="163">
        <v>10432</v>
      </c>
      <c r="I91" s="164" t="s">
        <v>590</v>
      </c>
      <c r="J91" s="165"/>
      <c r="K91" s="166">
        <v>149</v>
      </c>
      <c r="L91" s="167">
        <f>J93*K93</f>
        <v>0</v>
      </c>
      <c r="R91" s="13"/>
      <c r="S91" s="19"/>
      <c r="T91" s="13"/>
      <c r="U91" s="13"/>
      <c r="V91" s="13"/>
    </row>
    <row r="92" spans="1:22" ht="15" x14ac:dyDescent="0.2">
      <c r="A92" s="159"/>
      <c r="B92" s="163">
        <v>12905</v>
      </c>
      <c r="C92" s="164" t="s">
        <v>561</v>
      </c>
      <c r="D92" s="165"/>
      <c r="E92" s="166">
        <v>160</v>
      </c>
      <c r="F92" s="167">
        <f t="shared" ref="F92:F93" si="12">D92*E92</f>
        <v>0</v>
      </c>
      <c r="G92" s="162"/>
      <c r="H92" s="163">
        <v>10433</v>
      </c>
      <c r="I92" s="164" t="s">
        <v>591</v>
      </c>
      <c r="J92" s="165"/>
      <c r="K92" s="166">
        <v>149</v>
      </c>
      <c r="L92" s="167">
        <f>J92*K92</f>
        <v>0</v>
      </c>
      <c r="R92" s="13"/>
      <c r="S92" s="19"/>
      <c r="T92" s="13"/>
      <c r="U92" s="13"/>
      <c r="V92" s="13"/>
    </row>
    <row r="93" spans="1:22" ht="15" x14ac:dyDescent="0.2">
      <c r="A93" s="159"/>
      <c r="B93" s="163">
        <v>12906</v>
      </c>
      <c r="C93" s="164" t="s">
        <v>562</v>
      </c>
      <c r="D93" s="165"/>
      <c r="E93" s="166">
        <v>160</v>
      </c>
      <c r="F93" s="167">
        <f t="shared" si="12"/>
        <v>0</v>
      </c>
      <c r="G93" s="162"/>
      <c r="H93" s="172"/>
      <c r="I93" s="208" t="s">
        <v>558</v>
      </c>
      <c r="J93" s="213"/>
      <c r="K93" s="214"/>
      <c r="L93" s="173"/>
      <c r="R93" s="13"/>
      <c r="S93" s="19"/>
      <c r="T93" s="13"/>
      <c r="U93" s="13"/>
      <c r="V93" s="13"/>
    </row>
    <row r="94" spans="1:22" ht="15" x14ac:dyDescent="0.2">
      <c r="A94" s="159"/>
      <c r="G94" s="162"/>
      <c r="H94" s="176" t="s">
        <v>557</v>
      </c>
      <c r="I94" s="24"/>
      <c r="J94" s="24"/>
      <c r="K94" s="24"/>
      <c r="L94" s="215"/>
      <c r="R94" s="13"/>
      <c r="S94" s="19"/>
      <c r="T94" s="13"/>
      <c r="U94" s="13"/>
      <c r="V94" s="13"/>
    </row>
    <row r="95" spans="1:22" ht="15" customHeight="1" x14ac:dyDescent="0.2">
      <c r="A95" s="159"/>
      <c r="G95" s="162"/>
      <c r="H95" s="185"/>
      <c r="I95" s="184"/>
      <c r="J95" s="186"/>
      <c r="K95" s="186"/>
      <c r="L95" s="187"/>
      <c r="R95" s="13"/>
      <c r="S95" s="19"/>
      <c r="T95" s="13"/>
      <c r="U95" s="13"/>
      <c r="V95" s="13"/>
    </row>
    <row r="96" spans="1:22" ht="14.25" customHeight="1" x14ac:dyDescent="0.2">
      <c r="A96" s="159"/>
      <c r="G96" s="162"/>
      <c r="H96" s="185"/>
      <c r="I96" s="184"/>
      <c r="J96" s="186"/>
      <c r="K96" s="186"/>
      <c r="L96" s="187"/>
      <c r="R96" s="13"/>
      <c r="S96" s="19"/>
      <c r="T96" s="13"/>
      <c r="U96" s="13"/>
      <c r="V96" s="13"/>
    </row>
    <row r="97" spans="1:22" ht="15" x14ac:dyDescent="0.2">
      <c r="A97" s="159"/>
      <c r="G97" s="162"/>
      <c r="H97" s="185"/>
      <c r="I97" s="184"/>
      <c r="J97" s="186"/>
      <c r="K97" s="186"/>
      <c r="L97" s="187"/>
      <c r="R97" s="13"/>
      <c r="S97" s="19"/>
      <c r="T97" s="13"/>
      <c r="U97" s="13"/>
      <c r="V97" s="13"/>
    </row>
    <row r="98" spans="1:22" ht="15" customHeight="1" x14ac:dyDescent="0.2">
      <c r="A98" s="159"/>
      <c r="G98" s="162"/>
      <c r="H98" s="185"/>
      <c r="I98" s="184"/>
      <c r="J98" s="186"/>
      <c r="K98" s="186"/>
      <c r="L98" s="187"/>
      <c r="R98" s="13"/>
      <c r="S98" s="19"/>
      <c r="T98" s="13"/>
      <c r="U98" s="13"/>
      <c r="V98" s="13"/>
    </row>
    <row r="99" spans="1:22" ht="15" customHeight="1" x14ac:dyDescent="0.2">
      <c r="A99" s="159"/>
      <c r="G99" s="162"/>
      <c r="H99" s="185"/>
      <c r="I99" s="184"/>
      <c r="J99" s="186"/>
      <c r="K99" s="186"/>
      <c r="L99" s="187"/>
      <c r="R99" s="13"/>
      <c r="S99" s="19"/>
      <c r="T99" s="13"/>
      <c r="U99" s="13"/>
      <c r="V99" s="13"/>
    </row>
    <row r="100" spans="1:22" ht="15" customHeight="1" x14ac:dyDescent="0.2">
      <c r="A100" s="159"/>
      <c r="G100" s="162"/>
      <c r="H100" s="185"/>
      <c r="I100" s="184"/>
      <c r="J100" s="186"/>
      <c r="K100" s="186"/>
      <c r="L100" s="187"/>
      <c r="R100" s="13"/>
      <c r="S100" s="19"/>
      <c r="T100" s="13"/>
      <c r="U100" s="13"/>
      <c r="V100" s="13"/>
    </row>
    <row r="101" spans="1:22" ht="15.75" customHeight="1" x14ac:dyDescent="0.2">
      <c r="A101" s="159"/>
      <c r="G101" s="162"/>
      <c r="H101" s="185"/>
      <c r="I101" s="184"/>
      <c r="J101" s="186"/>
      <c r="K101" s="186"/>
      <c r="L101" s="187"/>
      <c r="R101" s="13"/>
      <c r="S101" s="19"/>
      <c r="T101" s="13"/>
      <c r="U101" s="13"/>
      <c r="V101" s="13"/>
    </row>
    <row r="102" spans="1:22" ht="15.75" customHeight="1" x14ac:dyDescent="0.25">
      <c r="A102" s="159"/>
      <c r="B102" s="158" t="s">
        <v>202</v>
      </c>
      <c r="C102" s="158" t="s">
        <v>203</v>
      </c>
      <c r="D102" s="158" t="s">
        <v>204</v>
      </c>
      <c r="E102" s="158" t="s">
        <v>205</v>
      </c>
      <c r="F102" s="158" t="s">
        <v>206</v>
      </c>
      <c r="G102" s="162"/>
      <c r="H102" s="158" t="s">
        <v>202</v>
      </c>
      <c r="I102" s="158" t="s">
        <v>203</v>
      </c>
      <c r="J102" s="158" t="s">
        <v>204</v>
      </c>
      <c r="K102" s="158" t="s">
        <v>205</v>
      </c>
      <c r="L102" s="158" t="s">
        <v>206</v>
      </c>
      <c r="R102" s="13"/>
      <c r="S102" s="19"/>
      <c r="T102" s="13"/>
      <c r="U102" s="13"/>
      <c r="V102" s="13"/>
    </row>
    <row r="103" spans="1:22" ht="15" customHeight="1" x14ac:dyDescent="0.2">
      <c r="A103" s="159"/>
      <c r="B103" s="171"/>
      <c r="C103" s="421" t="s">
        <v>301</v>
      </c>
      <c r="D103" s="435"/>
      <c r="E103" s="435"/>
      <c r="F103" s="176"/>
      <c r="G103" s="162"/>
      <c r="H103" s="172"/>
      <c r="I103" s="208" t="s">
        <v>372</v>
      </c>
      <c r="J103" s="122"/>
      <c r="K103" s="123"/>
      <c r="L103" s="173"/>
      <c r="R103" s="13"/>
      <c r="S103" s="19"/>
      <c r="T103" s="13"/>
      <c r="U103" s="13"/>
      <c r="V103" s="13"/>
    </row>
    <row r="104" spans="1:22" ht="15" customHeight="1" x14ac:dyDescent="0.2">
      <c r="A104" s="159"/>
      <c r="B104" s="163">
        <v>10775</v>
      </c>
      <c r="C104" s="164" t="s">
        <v>580</v>
      </c>
      <c r="D104" s="165"/>
      <c r="E104" s="166">
        <v>445</v>
      </c>
      <c r="F104" s="167">
        <f t="shared" ref="F104" si="13">D104*E104</f>
        <v>0</v>
      </c>
      <c r="G104" s="162"/>
      <c r="H104" s="163">
        <v>10870</v>
      </c>
      <c r="I104" s="164" t="s">
        <v>151</v>
      </c>
      <c r="J104" s="165"/>
      <c r="K104" s="166">
        <v>1550</v>
      </c>
      <c r="L104" s="167">
        <f t="shared" ref="L104:L106" si="14">J104*K104</f>
        <v>0</v>
      </c>
      <c r="R104" s="13"/>
      <c r="S104" s="19"/>
      <c r="T104" s="13"/>
      <c r="U104" s="13"/>
      <c r="V104" s="13"/>
    </row>
    <row r="105" spans="1:22" ht="15" customHeight="1" x14ac:dyDescent="0.2">
      <c r="A105" s="188"/>
      <c r="B105" s="163">
        <v>10778</v>
      </c>
      <c r="C105" s="164" t="s">
        <v>593</v>
      </c>
      <c r="D105" s="165"/>
      <c r="E105" s="166">
        <v>275</v>
      </c>
      <c r="F105" s="167">
        <f t="shared" ref="F105:F113" si="15">D105*E105</f>
        <v>0</v>
      </c>
      <c r="G105" s="162"/>
      <c r="H105" s="163">
        <v>10871</v>
      </c>
      <c r="I105" s="164" t="s">
        <v>152</v>
      </c>
      <c r="J105" s="165"/>
      <c r="K105" s="166">
        <v>1650</v>
      </c>
      <c r="L105" s="167">
        <f t="shared" si="14"/>
        <v>0</v>
      </c>
      <c r="R105" s="13"/>
      <c r="S105" s="19"/>
      <c r="T105" s="13"/>
      <c r="U105" s="13"/>
      <c r="V105" s="13"/>
    </row>
    <row r="106" spans="1:22" ht="15" customHeight="1" x14ac:dyDescent="0.25">
      <c r="A106" s="131"/>
      <c r="B106" s="163">
        <v>10779</v>
      </c>
      <c r="C106" s="164" t="s">
        <v>594</v>
      </c>
      <c r="D106" s="165"/>
      <c r="E106" s="166">
        <v>265</v>
      </c>
      <c r="F106" s="167">
        <f t="shared" si="15"/>
        <v>0</v>
      </c>
      <c r="G106" s="162"/>
      <c r="H106" s="163">
        <v>10872</v>
      </c>
      <c r="I106" s="164" t="s">
        <v>153</v>
      </c>
      <c r="J106" s="165"/>
      <c r="K106" s="166">
        <v>1950</v>
      </c>
      <c r="L106" s="167">
        <f t="shared" si="14"/>
        <v>0</v>
      </c>
      <c r="R106" s="13"/>
      <c r="S106" s="19"/>
      <c r="T106" s="13"/>
      <c r="U106" s="13"/>
      <c r="V106" s="13"/>
    </row>
    <row r="107" spans="1:22" ht="15" customHeight="1" x14ac:dyDescent="0.2">
      <c r="A107" s="159"/>
      <c r="B107" s="163">
        <v>10781</v>
      </c>
      <c r="C107" s="164" t="s">
        <v>595</v>
      </c>
      <c r="D107" s="165"/>
      <c r="E107" s="166">
        <v>235</v>
      </c>
      <c r="F107" s="167">
        <f t="shared" si="15"/>
        <v>0</v>
      </c>
      <c r="G107" s="162"/>
      <c r="H107" s="163">
        <v>10873</v>
      </c>
      <c r="I107" s="164" t="s">
        <v>154</v>
      </c>
      <c r="J107" s="165"/>
      <c r="K107" s="166">
        <v>2650</v>
      </c>
      <c r="L107" s="167">
        <f t="shared" ref="L107:L109" si="16">J107*K107</f>
        <v>0</v>
      </c>
      <c r="R107" s="13"/>
      <c r="S107" s="19"/>
      <c r="T107" s="13"/>
      <c r="U107" s="13"/>
      <c r="V107" s="13"/>
    </row>
    <row r="108" spans="1:22" ht="15" x14ac:dyDescent="0.2">
      <c r="A108" s="159"/>
      <c r="B108" s="163">
        <v>12651</v>
      </c>
      <c r="C108" s="164" t="s">
        <v>596</v>
      </c>
      <c r="D108" s="165"/>
      <c r="E108" s="166">
        <v>475</v>
      </c>
      <c r="F108" s="167">
        <f t="shared" si="15"/>
        <v>0</v>
      </c>
      <c r="G108" s="162"/>
      <c r="H108" s="163">
        <v>11237</v>
      </c>
      <c r="I108" s="164" t="s">
        <v>155</v>
      </c>
      <c r="J108" s="165"/>
      <c r="K108" s="166">
        <v>2290</v>
      </c>
      <c r="L108" s="167">
        <f t="shared" si="16"/>
        <v>0</v>
      </c>
      <c r="R108" s="13"/>
      <c r="S108" s="19"/>
      <c r="T108" s="13"/>
      <c r="U108" s="13"/>
      <c r="V108" s="13"/>
    </row>
    <row r="109" spans="1:22" ht="15" x14ac:dyDescent="0.2">
      <c r="A109" s="159"/>
      <c r="B109" s="163">
        <v>10785</v>
      </c>
      <c r="C109" s="164" t="s">
        <v>597</v>
      </c>
      <c r="D109" s="165"/>
      <c r="E109" s="166">
        <v>715</v>
      </c>
      <c r="F109" s="167">
        <f t="shared" si="15"/>
        <v>0</v>
      </c>
      <c r="G109" s="162"/>
      <c r="H109" s="163">
        <v>11238</v>
      </c>
      <c r="I109" s="164" t="s">
        <v>156</v>
      </c>
      <c r="J109" s="165"/>
      <c r="K109" s="166">
        <v>1550</v>
      </c>
      <c r="L109" s="167">
        <f t="shared" si="16"/>
        <v>0</v>
      </c>
      <c r="R109" s="13"/>
      <c r="S109" s="19"/>
      <c r="T109" s="13"/>
      <c r="U109" s="13"/>
      <c r="V109" s="13"/>
    </row>
    <row r="110" spans="1:22" ht="15" x14ac:dyDescent="0.2">
      <c r="A110" s="159"/>
      <c r="B110" s="163">
        <v>10786</v>
      </c>
      <c r="C110" s="164" t="s">
        <v>592</v>
      </c>
      <c r="D110" s="165"/>
      <c r="E110" s="166">
        <v>420</v>
      </c>
      <c r="F110" s="167">
        <f t="shared" si="15"/>
        <v>0</v>
      </c>
      <c r="G110" s="162"/>
      <c r="H110" s="172"/>
      <c r="I110" s="208" t="s">
        <v>302</v>
      </c>
      <c r="J110" s="213"/>
      <c r="K110" s="214"/>
      <c r="L110" s="173"/>
      <c r="R110" s="13"/>
      <c r="S110" s="19"/>
      <c r="T110" s="13"/>
      <c r="U110" s="13"/>
      <c r="V110" s="13"/>
    </row>
    <row r="111" spans="1:22" ht="15" x14ac:dyDescent="0.2">
      <c r="A111" s="159"/>
      <c r="B111" s="163">
        <v>10790</v>
      </c>
      <c r="C111" s="164" t="s">
        <v>598</v>
      </c>
      <c r="D111" s="165"/>
      <c r="E111" s="166">
        <v>420</v>
      </c>
      <c r="F111" s="167">
        <f t="shared" si="15"/>
        <v>0</v>
      </c>
      <c r="G111" s="162"/>
      <c r="H111" s="163">
        <v>10451</v>
      </c>
      <c r="I111" s="164" t="s">
        <v>303</v>
      </c>
      <c r="J111" s="165"/>
      <c r="K111" s="166">
        <v>7195</v>
      </c>
      <c r="L111" s="167">
        <f t="shared" ref="L111:L132" si="17">J111*K111</f>
        <v>0</v>
      </c>
      <c r="R111" s="13"/>
      <c r="S111" s="19"/>
      <c r="T111" s="13"/>
      <c r="U111" s="13"/>
      <c r="V111" s="13"/>
    </row>
    <row r="112" spans="1:22" ht="15" x14ac:dyDescent="0.2">
      <c r="A112" s="159"/>
      <c r="B112" s="163">
        <v>12513</v>
      </c>
      <c r="C112" s="164" t="s">
        <v>611</v>
      </c>
      <c r="D112" s="165"/>
      <c r="E112" s="166">
        <v>420</v>
      </c>
      <c r="F112" s="167">
        <f t="shared" si="15"/>
        <v>0</v>
      </c>
      <c r="G112" s="162"/>
      <c r="H112" s="163">
        <v>10825</v>
      </c>
      <c r="I112" s="164" t="s">
        <v>304</v>
      </c>
      <c r="J112" s="165"/>
      <c r="K112" s="166">
        <v>425</v>
      </c>
      <c r="L112" s="167">
        <f t="shared" si="17"/>
        <v>0</v>
      </c>
      <c r="R112" s="13"/>
      <c r="S112" s="19"/>
      <c r="T112" s="13"/>
      <c r="U112" s="13"/>
      <c r="V112" s="13"/>
    </row>
    <row r="113" spans="1:22" ht="15" x14ac:dyDescent="0.2">
      <c r="A113" s="159"/>
      <c r="B113" s="163">
        <v>12453</v>
      </c>
      <c r="C113" s="164" t="s">
        <v>612</v>
      </c>
      <c r="D113" s="165"/>
      <c r="E113" s="166">
        <v>420</v>
      </c>
      <c r="F113" s="167">
        <f t="shared" si="15"/>
        <v>0</v>
      </c>
      <c r="G113" s="162"/>
      <c r="H113" s="163">
        <v>10830</v>
      </c>
      <c r="I113" s="164" t="s">
        <v>305</v>
      </c>
      <c r="J113" s="165"/>
      <c r="K113" s="166">
        <v>450</v>
      </c>
      <c r="L113" s="167">
        <f t="shared" si="17"/>
        <v>0</v>
      </c>
      <c r="Q113" s="13"/>
      <c r="R113" s="19"/>
      <c r="S113" s="19"/>
      <c r="T113" s="13"/>
      <c r="U113" s="13"/>
      <c r="V113" s="13"/>
    </row>
    <row r="114" spans="1:22" ht="15" x14ac:dyDescent="0.2">
      <c r="A114" s="159"/>
      <c r="B114" s="171"/>
      <c r="C114" s="174" t="s">
        <v>307</v>
      </c>
      <c r="D114" s="175"/>
      <c r="E114" s="175"/>
      <c r="F114" s="176"/>
      <c r="G114" s="162"/>
      <c r="H114" s="163">
        <v>10831</v>
      </c>
      <c r="I114" s="164" t="s">
        <v>306</v>
      </c>
      <c r="J114" s="165"/>
      <c r="K114" s="166">
        <v>785</v>
      </c>
      <c r="L114" s="167">
        <f t="shared" si="17"/>
        <v>0</v>
      </c>
      <c r="Q114" s="13"/>
      <c r="R114" s="19"/>
      <c r="S114" s="19"/>
      <c r="T114" s="13"/>
      <c r="U114" s="13"/>
      <c r="V114" s="13"/>
    </row>
    <row r="115" spans="1:22" ht="15" x14ac:dyDescent="0.2">
      <c r="A115" s="159"/>
      <c r="B115" s="163">
        <v>10780</v>
      </c>
      <c r="C115" s="164" t="s">
        <v>613</v>
      </c>
      <c r="D115" s="165"/>
      <c r="E115" s="166">
        <v>435</v>
      </c>
      <c r="F115" s="167">
        <f>D115*E115</f>
        <v>0</v>
      </c>
      <c r="G115" s="162"/>
      <c r="H115" s="163">
        <v>12564</v>
      </c>
      <c r="I115" s="164" t="s">
        <v>183</v>
      </c>
      <c r="J115" s="165"/>
      <c r="K115" s="166">
        <v>3500</v>
      </c>
      <c r="L115" s="167">
        <f t="shared" si="17"/>
        <v>0</v>
      </c>
      <c r="Q115" s="13"/>
      <c r="R115" s="19"/>
      <c r="S115" s="19"/>
      <c r="T115" s="13"/>
      <c r="U115" s="13"/>
      <c r="V115" s="13"/>
    </row>
    <row r="116" spans="1:22" ht="15" x14ac:dyDescent="0.2">
      <c r="A116" s="159"/>
      <c r="B116" s="163">
        <v>10787</v>
      </c>
      <c r="C116" s="164" t="s">
        <v>614</v>
      </c>
      <c r="D116" s="165"/>
      <c r="E116" s="166">
        <v>550</v>
      </c>
      <c r="F116" s="167">
        <f>D116*E116</f>
        <v>0</v>
      </c>
      <c r="G116" s="162"/>
      <c r="H116" s="163">
        <v>12565</v>
      </c>
      <c r="I116" s="164" t="s">
        <v>184</v>
      </c>
      <c r="J116" s="165"/>
      <c r="K116" s="166">
        <v>4750</v>
      </c>
      <c r="L116" s="167">
        <f t="shared" si="17"/>
        <v>0</v>
      </c>
      <c r="Q116" s="13"/>
      <c r="R116" s="19"/>
      <c r="S116" s="19"/>
      <c r="T116" s="13"/>
    </row>
    <row r="117" spans="1:22" ht="15" x14ac:dyDescent="0.2">
      <c r="A117" s="159"/>
      <c r="B117" s="163">
        <v>10788</v>
      </c>
      <c r="C117" s="164" t="s">
        <v>615</v>
      </c>
      <c r="D117" s="165"/>
      <c r="E117" s="166">
        <v>550</v>
      </c>
      <c r="F117" s="167">
        <f>D117*E117</f>
        <v>0</v>
      </c>
      <c r="G117" s="162"/>
      <c r="H117" s="421" t="s">
        <v>581</v>
      </c>
      <c r="I117" s="422"/>
      <c r="J117" s="422"/>
      <c r="K117" s="422"/>
      <c r="L117" s="423"/>
      <c r="Q117" s="13"/>
      <c r="R117" s="19"/>
      <c r="S117" s="19"/>
      <c r="T117" s="13"/>
    </row>
    <row r="118" spans="1:22" ht="15" x14ac:dyDescent="0.2">
      <c r="A118" s="159"/>
      <c r="B118" s="172"/>
      <c r="C118" s="208" t="s">
        <v>308</v>
      </c>
      <c r="D118" s="122"/>
      <c r="E118" s="123"/>
      <c r="F118" s="173"/>
      <c r="G118" s="162"/>
      <c r="H118" s="163">
        <v>12566</v>
      </c>
      <c r="I118" s="164" t="s">
        <v>185</v>
      </c>
      <c r="J118" s="165"/>
      <c r="K118" s="166">
        <v>1250</v>
      </c>
      <c r="L118" s="167">
        <f t="shared" si="17"/>
        <v>0</v>
      </c>
      <c r="Q118" s="13"/>
      <c r="R118" s="19"/>
      <c r="S118" s="19"/>
      <c r="T118" s="13"/>
    </row>
    <row r="119" spans="1:22" ht="15" x14ac:dyDescent="0.2">
      <c r="A119" s="159"/>
      <c r="B119" s="163">
        <v>10770</v>
      </c>
      <c r="C119" s="164" t="s">
        <v>652</v>
      </c>
      <c r="D119" s="165"/>
      <c r="E119" s="166">
        <v>425</v>
      </c>
      <c r="F119" s="167">
        <f t="shared" ref="F119:F137" si="18">D119*E119</f>
        <v>0</v>
      </c>
      <c r="G119" s="162"/>
      <c r="H119" s="163">
        <v>10832</v>
      </c>
      <c r="I119" s="164" t="s">
        <v>309</v>
      </c>
      <c r="J119" s="165"/>
      <c r="K119" s="166">
        <v>245</v>
      </c>
      <c r="L119" s="167">
        <f t="shared" si="17"/>
        <v>0</v>
      </c>
      <c r="Q119" s="13"/>
      <c r="R119" s="19"/>
      <c r="S119" s="19"/>
      <c r="T119" s="13"/>
    </row>
    <row r="120" spans="1:22" ht="15" x14ac:dyDescent="0.2">
      <c r="A120" s="159"/>
      <c r="B120" s="163">
        <v>10771</v>
      </c>
      <c r="C120" s="164" t="s">
        <v>653</v>
      </c>
      <c r="D120" s="165"/>
      <c r="E120" s="166">
        <v>425</v>
      </c>
      <c r="F120" s="167">
        <f t="shared" si="18"/>
        <v>0</v>
      </c>
      <c r="G120" s="162"/>
      <c r="H120" s="163">
        <v>10833</v>
      </c>
      <c r="I120" s="164" t="s">
        <v>310</v>
      </c>
      <c r="J120" s="165"/>
      <c r="K120" s="166">
        <v>245</v>
      </c>
      <c r="L120" s="167">
        <f t="shared" si="17"/>
        <v>0</v>
      </c>
      <c r="Q120" s="13"/>
      <c r="R120" s="19"/>
      <c r="S120" s="19"/>
      <c r="T120" s="13"/>
    </row>
    <row r="121" spans="1:22" ht="15" x14ac:dyDescent="0.2">
      <c r="A121" s="159"/>
      <c r="B121" s="163">
        <v>10773</v>
      </c>
      <c r="C121" s="164" t="s">
        <v>312</v>
      </c>
      <c r="D121" s="165"/>
      <c r="E121" s="166">
        <v>420</v>
      </c>
      <c r="F121" s="167">
        <f t="shared" si="18"/>
        <v>0</v>
      </c>
      <c r="G121" s="162"/>
      <c r="H121" s="163">
        <v>10834</v>
      </c>
      <c r="I121" s="164" t="s">
        <v>311</v>
      </c>
      <c r="J121" s="165"/>
      <c r="K121" s="166">
        <v>295</v>
      </c>
      <c r="L121" s="167">
        <f t="shared" si="17"/>
        <v>0</v>
      </c>
      <c r="Q121" s="13"/>
      <c r="R121" s="19"/>
      <c r="S121" s="19"/>
      <c r="T121" s="13"/>
    </row>
    <row r="122" spans="1:22" ht="15" x14ac:dyDescent="0.2">
      <c r="A122" s="159"/>
      <c r="B122" s="163">
        <v>10774</v>
      </c>
      <c r="C122" s="164" t="s">
        <v>314</v>
      </c>
      <c r="D122" s="165"/>
      <c r="E122" s="166">
        <v>350</v>
      </c>
      <c r="F122" s="167">
        <f t="shared" si="18"/>
        <v>0</v>
      </c>
      <c r="G122" s="162"/>
      <c r="H122" s="163">
        <v>10835</v>
      </c>
      <c r="I122" s="164" t="s">
        <v>313</v>
      </c>
      <c r="J122" s="165"/>
      <c r="K122" s="166">
        <v>95</v>
      </c>
      <c r="L122" s="167">
        <f t="shared" si="17"/>
        <v>0</v>
      </c>
      <c r="Q122" s="13"/>
      <c r="R122" s="19"/>
      <c r="S122" s="19"/>
      <c r="T122" s="13"/>
    </row>
    <row r="123" spans="1:22" ht="15" x14ac:dyDescent="0.2">
      <c r="A123" s="159"/>
      <c r="B123" s="163">
        <v>10814</v>
      </c>
      <c r="C123" s="164" t="s">
        <v>316</v>
      </c>
      <c r="D123" s="165"/>
      <c r="E123" s="166">
        <v>995</v>
      </c>
      <c r="F123" s="167">
        <f t="shared" si="18"/>
        <v>0</v>
      </c>
      <c r="G123" s="162"/>
      <c r="H123" s="163">
        <v>10836</v>
      </c>
      <c r="I123" s="164" t="s">
        <v>315</v>
      </c>
      <c r="J123" s="165"/>
      <c r="K123" s="166">
        <v>195</v>
      </c>
      <c r="L123" s="167">
        <f t="shared" si="17"/>
        <v>0</v>
      </c>
      <c r="Q123" s="13"/>
      <c r="R123" s="19"/>
      <c r="S123" s="19"/>
      <c r="T123" s="13"/>
    </row>
    <row r="124" spans="1:22" ht="15" x14ac:dyDescent="0.2">
      <c r="A124" s="159"/>
      <c r="B124" s="163">
        <v>10815</v>
      </c>
      <c r="C124" s="164" t="s">
        <v>318</v>
      </c>
      <c r="D124" s="165"/>
      <c r="E124" s="166">
        <v>995</v>
      </c>
      <c r="F124" s="167">
        <f t="shared" si="18"/>
        <v>0</v>
      </c>
      <c r="G124" s="162"/>
      <c r="H124" s="163">
        <v>10837</v>
      </c>
      <c r="I124" s="164" t="s">
        <v>317</v>
      </c>
      <c r="J124" s="165"/>
      <c r="K124" s="166">
        <v>295</v>
      </c>
      <c r="L124" s="167">
        <f t="shared" si="17"/>
        <v>0</v>
      </c>
      <c r="Q124" s="13"/>
      <c r="R124" s="19"/>
      <c r="S124" s="19"/>
      <c r="T124" s="13"/>
    </row>
    <row r="125" spans="1:22" ht="15" x14ac:dyDescent="0.2">
      <c r="A125" s="159"/>
      <c r="B125" s="163">
        <v>10818</v>
      </c>
      <c r="C125" s="164" t="s">
        <v>320</v>
      </c>
      <c r="D125" s="165"/>
      <c r="E125" s="166">
        <v>650</v>
      </c>
      <c r="F125" s="167">
        <f t="shared" si="18"/>
        <v>0</v>
      </c>
      <c r="G125" s="162"/>
      <c r="H125" s="163">
        <v>10839</v>
      </c>
      <c r="I125" s="164" t="s">
        <v>319</v>
      </c>
      <c r="J125" s="165"/>
      <c r="K125" s="166">
        <v>955</v>
      </c>
      <c r="L125" s="167">
        <f t="shared" si="17"/>
        <v>0</v>
      </c>
      <c r="Q125" s="13"/>
      <c r="R125" s="19"/>
      <c r="S125" s="19"/>
      <c r="T125" s="13"/>
    </row>
    <row r="126" spans="1:22" ht="15" x14ac:dyDescent="0.2">
      <c r="A126" s="159"/>
      <c r="B126" s="163">
        <v>10850</v>
      </c>
      <c r="C126" s="164" t="s">
        <v>321</v>
      </c>
      <c r="D126" s="165"/>
      <c r="E126" s="166">
        <v>1995</v>
      </c>
      <c r="F126" s="167">
        <f t="shared" si="18"/>
        <v>0</v>
      </c>
      <c r="G126" s="162"/>
      <c r="H126" s="163">
        <v>10840</v>
      </c>
      <c r="I126" s="164" t="s">
        <v>630</v>
      </c>
      <c r="J126" s="165"/>
      <c r="K126" s="166">
        <v>980</v>
      </c>
      <c r="L126" s="167">
        <f t="shared" si="17"/>
        <v>0</v>
      </c>
      <c r="Q126" s="13"/>
      <c r="R126" s="19"/>
      <c r="S126" s="19"/>
      <c r="T126" s="13"/>
    </row>
    <row r="127" spans="1:22" ht="15" x14ac:dyDescent="0.2">
      <c r="A127" s="159"/>
      <c r="B127" s="163">
        <v>10854</v>
      </c>
      <c r="C127" s="164" t="s">
        <v>323</v>
      </c>
      <c r="D127" s="165"/>
      <c r="E127" s="166">
        <v>250</v>
      </c>
      <c r="F127" s="167">
        <f t="shared" si="18"/>
        <v>0</v>
      </c>
      <c r="G127" s="162"/>
      <c r="H127" s="163">
        <v>10851</v>
      </c>
      <c r="I127" s="164" t="s">
        <v>322</v>
      </c>
      <c r="J127" s="165"/>
      <c r="K127" s="166">
        <v>110</v>
      </c>
      <c r="L127" s="167">
        <f t="shared" si="17"/>
        <v>0</v>
      </c>
      <c r="Q127" s="13"/>
      <c r="R127" s="19"/>
      <c r="S127" s="19"/>
      <c r="T127" s="13"/>
    </row>
    <row r="128" spans="1:22" ht="15" x14ac:dyDescent="0.2">
      <c r="A128" s="159"/>
      <c r="B128" s="163">
        <v>10859</v>
      </c>
      <c r="C128" s="164" t="s">
        <v>324</v>
      </c>
      <c r="D128" s="165"/>
      <c r="E128" s="166">
        <v>425</v>
      </c>
      <c r="F128" s="167">
        <f t="shared" si="18"/>
        <v>0</v>
      </c>
      <c r="G128" s="162"/>
      <c r="H128" s="163">
        <v>10852</v>
      </c>
      <c r="I128" s="164" t="s">
        <v>545</v>
      </c>
      <c r="J128" s="165"/>
      <c r="K128" s="166">
        <v>310</v>
      </c>
      <c r="L128" s="167">
        <f t="shared" si="17"/>
        <v>0</v>
      </c>
      <c r="Q128" s="13"/>
      <c r="R128" s="19"/>
      <c r="S128" s="19"/>
      <c r="T128" s="13"/>
    </row>
    <row r="129" spans="1:20" ht="15" x14ac:dyDescent="0.2">
      <c r="A129" s="159"/>
      <c r="B129" s="163">
        <v>10861</v>
      </c>
      <c r="C129" s="164" t="s">
        <v>326</v>
      </c>
      <c r="D129" s="165"/>
      <c r="E129" s="166">
        <v>155</v>
      </c>
      <c r="F129" s="167">
        <f t="shared" si="18"/>
        <v>0</v>
      </c>
      <c r="G129" s="162"/>
      <c r="H129" s="163">
        <v>10865</v>
      </c>
      <c r="I129" s="164" t="s">
        <v>325</v>
      </c>
      <c r="J129" s="165"/>
      <c r="K129" s="166">
        <v>9125</v>
      </c>
      <c r="L129" s="167">
        <f t="shared" si="17"/>
        <v>0</v>
      </c>
      <c r="Q129" s="13"/>
      <c r="R129" s="13"/>
      <c r="S129" s="13"/>
      <c r="T129" s="13"/>
    </row>
    <row r="130" spans="1:20" ht="15" x14ac:dyDescent="0.2">
      <c r="A130" s="159"/>
      <c r="B130" s="163">
        <v>10862</v>
      </c>
      <c r="C130" s="164" t="s">
        <v>327</v>
      </c>
      <c r="D130" s="165"/>
      <c r="E130" s="166">
        <v>380</v>
      </c>
      <c r="F130" s="167">
        <f t="shared" si="18"/>
        <v>0</v>
      </c>
      <c r="G130" s="162"/>
      <c r="H130" s="163">
        <v>10868</v>
      </c>
      <c r="I130" s="164" t="s">
        <v>624</v>
      </c>
      <c r="J130" s="165"/>
      <c r="K130" s="166">
        <v>375</v>
      </c>
      <c r="L130" s="167">
        <f t="shared" si="17"/>
        <v>0</v>
      </c>
      <c r="Q130" s="13"/>
      <c r="R130" s="13"/>
      <c r="S130" s="13"/>
      <c r="T130" s="13"/>
    </row>
    <row r="131" spans="1:20" ht="15" x14ac:dyDescent="0.2">
      <c r="A131" s="159"/>
      <c r="B131" s="163">
        <v>11341</v>
      </c>
      <c r="C131" s="164" t="s">
        <v>329</v>
      </c>
      <c r="D131" s="165"/>
      <c r="E131" s="166">
        <v>915</v>
      </c>
      <c r="F131" s="167">
        <f t="shared" si="18"/>
        <v>0</v>
      </c>
      <c r="G131" s="162"/>
      <c r="H131" s="163">
        <v>10869</v>
      </c>
      <c r="I131" s="164" t="s">
        <v>328</v>
      </c>
      <c r="J131" s="165"/>
      <c r="K131" s="166">
        <v>1550</v>
      </c>
      <c r="L131" s="167">
        <f t="shared" si="17"/>
        <v>0</v>
      </c>
      <c r="Q131" s="13"/>
      <c r="R131" s="13"/>
      <c r="S131" s="13"/>
      <c r="T131" s="13"/>
    </row>
    <row r="132" spans="1:20" ht="15" x14ac:dyDescent="0.2">
      <c r="A132" s="159"/>
      <c r="B132" s="163">
        <v>12375</v>
      </c>
      <c r="C132" s="189" t="s">
        <v>143</v>
      </c>
      <c r="D132" s="165"/>
      <c r="E132" s="190">
        <v>525</v>
      </c>
      <c r="F132" s="191">
        <f t="shared" si="18"/>
        <v>0</v>
      </c>
      <c r="G132" s="162"/>
      <c r="H132" s="163">
        <v>11027</v>
      </c>
      <c r="I132" s="164" t="s">
        <v>330</v>
      </c>
      <c r="J132" s="165"/>
      <c r="K132" s="166">
        <v>210</v>
      </c>
      <c r="L132" s="167">
        <f t="shared" si="17"/>
        <v>0</v>
      </c>
      <c r="S132" s="47"/>
      <c r="T132" s="26"/>
    </row>
    <row r="133" spans="1:20" ht="15" x14ac:dyDescent="0.2">
      <c r="A133" s="159"/>
      <c r="B133" s="163">
        <v>12376</v>
      </c>
      <c r="C133" s="189" t="s">
        <v>144</v>
      </c>
      <c r="D133" s="165"/>
      <c r="E133" s="190">
        <v>525</v>
      </c>
      <c r="F133" s="191">
        <f t="shared" si="18"/>
        <v>0</v>
      </c>
      <c r="G133" s="162"/>
      <c r="H133" s="172"/>
      <c r="I133" s="208" t="s">
        <v>331</v>
      </c>
      <c r="J133" s="122"/>
      <c r="K133" s="123"/>
      <c r="L133" s="173"/>
      <c r="S133" s="17"/>
      <c r="T133" s="26"/>
    </row>
    <row r="134" spans="1:20" ht="15" x14ac:dyDescent="0.2">
      <c r="A134" s="159"/>
      <c r="B134" s="163">
        <v>12377</v>
      </c>
      <c r="C134" s="189" t="s">
        <v>145</v>
      </c>
      <c r="D134" s="165"/>
      <c r="E134" s="190">
        <v>525</v>
      </c>
      <c r="F134" s="191">
        <f t="shared" si="18"/>
        <v>0</v>
      </c>
      <c r="G134" s="162"/>
      <c r="H134" s="163">
        <v>10558</v>
      </c>
      <c r="I134" s="164" t="s">
        <v>332</v>
      </c>
      <c r="J134" s="165"/>
      <c r="K134" s="166">
        <v>415</v>
      </c>
      <c r="L134" s="167">
        <f>J134*K134</f>
        <v>0</v>
      </c>
      <c r="S134" s="17"/>
      <c r="T134" s="26"/>
    </row>
    <row r="135" spans="1:20" ht="15" x14ac:dyDescent="0.2">
      <c r="A135" s="159"/>
      <c r="B135" s="163">
        <v>12378</v>
      </c>
      <c r="C135" s="189" t="s">
        <v>146</v>
      </c>
      <c r="D135" s="165"/>
      <c r="E135" s="190">
        <v>415</v>
      </c>
      <c r="F135" s="191">
        <f t="shared" si="18"/>
        <v>0</v>
      </c>
      <c r="G135" s="162"/>
      <c r="H135" s="174" t="s">
        <v>552</v>
      </c>
      <c r="I135" s="377"/>
      <c r="J135" s="377"/>
      <c r="K135" s="377"/>
      <c r="L135" s="378"/>
      <c r="S135" s="17"/>
      <c r="T135" s="26"/>
    </row>
    <row r="136" spans="1:20" ht="15" x14ac:dyDescent="0.2">
      <c r="A136" s="159"/>
      <c r="B136" s="163">
        <v>12379</v>
      </c>
      <c r="C136" s="189" t="s">
        <v>147</v>
      </c>
      <c r="D136" s="165"/>
      <c r="E136" s="190">
        <v>415</v>
      </c>
      <c r="F136" s="191">
        <f t="shared" si="18"/>
        <v>0</v>
      </c>
      <c r="G136" s="162"/>
      <c r="H136" s="163">
        <v>10529</v>
      </c>
      <c r="I136" s="164" t="s">
        <v>546</v>
      </c>
      <c r="J136" s="165"/>
      <c r="K136" s="166">
        <v>7995</v>
      </c>
      <c r="L136" s="167">
        <f t="shared" ref="L136:L142" si="19">J136*K136</f>
        <v>0</v>
      </c>
      <c r="S136" s="17"/>
      <c r="T136" s="26"/>
    </row>
    <row r="137" spans="1:20" ht="15" x14ac:dyDescent="0.2">
      <c r="A137" s="159"/>
      <c r="B137" s="163">
        <v>12380</v>
      </c>
      <c r="C137" s="189" t="s">
        <v>148</v>
      </c>
      <c r="D137" s="165"/>
      <c r="E137" s="190">
        <v>415</v>
      </c>
      <c r="F137" s="191">
        <f t="shared" si="18"/>
        <v>0</v>
      </c>
      <c r="G137" s="162"/>
      <c r="H137" s="163">
        <v>10531</v>
      </c>
      <c r="I137" s="164" t="s">
        <v>547</v>
      </c>
      <c r="J137" s="165"/>
      <c r="K137" s="166">
        <v>9850</v>
      </c>
      <c r="L137" s="167">
        <f t="shared" si="19"/>
        <v>0</v>
      </c>
      <c r="S137" s="17"/>
      <c r="T137" s="26"/>
    </row>
    <row r="138" spans="1:20" ht="15" x14ac:dyDescent="0.2">
      <c r="A138" s="159"/>
      <c r="B138" s="172"/>
      <c r="C138" s="208" t="s">
        <v>333</v>
      </c>
      <c r="D138" s="122"/>
      <c r="E138" s="123"/>
      <c r="F138" s="173"/>
      <c r="G138" s="162"/>
      <c r="H138" s="163">
        <v>10533</v>
      </c>
      <c r="I138" s="164" t="s">
        <v>548</v>
      </c>
      <c r="J138" s="165"/>
      <c r="K138" s="166">
        <v>12900</v>
      </c>
      <c r="L138" s="167">
        <f t="shared" si="19"/>
        <v>0</v>
      </c>
      <c r="S138" s="17"/>
      <c r="T138" s="26"/>
    </row>
    <row r="139" spans="1:20" ht="15" x14ac:dyDescent="0.2">
      <c r="A139" s="159"/>
      <c r="B139" s="163">
        <v>10800</v>
      </c>
      <c r="C139" s="164" t="s">
        <v>334</v>
      </c>
      <c r="D139" s="165"/>
      <c r="E139" s="166">
        <v>995</v>
      </c>
      <c r="F139" s="167">
        <f t="shared" ref="F139:F165" si="20">D139*E139</f>
        <v>0</v>
      </c>
      <c r="G139" s="162"/>
      <c r="H139" s="163">
        <v>10535</v>
      </c>
      <c r="I139" s="164" t="s">
        <v>549</v>
      </c>
      <c r="J139" s="165"/>
      <c r="K139" s="166">
        <v>5300</v>
      </c>
      <c r="L139" s="167">
        <f t="shared" si="19"/>
        <v>0</v>
      </c>
      <c r="S139" s="17"/>
      <c r="T139" s="26"/>
    </row>
    <row r="140" spans="1:20" ht="15" x14ac:dyDescent="0.2">
      <c r="A140" s="159"/>
      <c r="B140" s="163">
        <v>10803</v>
      </c>
      <c r="C140" s="164" t="s">
        <v>335</v>
      </c>
      <c r="D140" s="165"/>
      <c r="E140" s="166">
        <v>1420</v>
      </c>
      <c r="F140" s="167">
        <f t="shared" si="20"/>
        <v>0</v>
      </c>
      <c r="G140" s="162"/>
      <c r="H140" s="163">
        <v>10537</v>
      </c>
      <c r="I140" s="164" t="s">
        <v>550</v>
      </c>
      <c r="J140" s="165"/>
      <c r="K140" s="166">
        <v>6450</v>
      </c>
      <c r="L140" s="167">
        <f t="shared" si="19"/>
        <v>0</v>
      </c>
      <c r="S140" s="17"/>
      <c r="T140" s="26"/>
    </row>
    <row r="141" spans="1:20" ht="15" x14ac:dyDescent="0.2">
      <c r="A141" s="159"/>
      <c r="B141" s="163">
        <v>10805</v>
      </c>
      <c r="C141" s="164" t="s">
        <v>635</v>
      </c>
      <c r="D141" s="165"/>
      <c r="E141" s="166">
        <v>1625</v>
      </c>
      <c r="F141" s="167">
        <f t="shared" si="20"/>
        <v>0</v>
      </c>
      <c r="G141" s="162"/>
      <c r="H141" s="163">
        <v>10539</v>
      </c>
      <c r="I141" s="164" t="s">
        <v>551</v>
      </c>
      <c r="J141" s="165"/>
      <c r="K141" s="166">
        <v>7350</v>
      </c>
      <c r="L141" s="167">
        <f t="shared" si="19"/>
        <v>0</v>
      </c>
      <c r="S141" s="17"/>
      <c r="T141" s="26"/>
    </row>
    <row r="142" spans="1:20" ht="15" x14ac:dyDescent="0.2">
      <c r="A142" s="159"/>
      <c r="B142" s="163">
        <v>10806</v>
      </c>
      <c r="C142" s="164" t="s">
        <v>636</v>
      </c>
      <c r="D142" s="165"/>
      <c r="E142" s="166">
        <v>810</v>
      </c>
      <c r="F142" s="167">
        <f t="shared" si="20"/>
        <v>0</v>
      </c>
      <c r="G142" s="162"/>
      <c r="H142" s="163">
        <v>10563</v>
      </c>
      <c r="I142" s="164" t="s">
        <v>629</v>
      </c>
      <c r="J142" s="165"/>
      <c r="K142" s="166">
        <v>875</v>
      </c>
      <c r="L142" s="167">
        <f t="shared" si="19"/>
        <v>0</v>
      </c>
      <c r="S142" s="17"/>
      <c r="T142" s="26"/>
    </row>
    <row r="143" spans="1:20" ht="15" x14ac:dyDescent="0.2">
      <c r="A143" s="159"/>
      <c r="B143" s="163">
        <v>10807</v>
      </c>
      <c r="C143" s="164" t="s">
        <v>336</v>
      </c>
      <c r="D143" s="165"/>
      <c r="E143" s="166">
        <v>1150</v>
      </c>
      <c r="F143" s="167">
        <f t="shared" si="20"/>
        <v>0</v>
      </c>
      <c r="G143" s="162"/>
      <c r="H143" s="171"/>
      <c r="I143" s="174" t="s">
        <v>339</v>
      </c>
      <c r="J143" s="175"/>
      <c r="K143" s="175"/>
      <c r="L143" s="176"/>
      <c r="S143" s="17"/>
      <c r="T143" s="26"/>
    </row>
    <row r="144" spans="1:20" ht="15" x14ac:dyDescent="0.2">
      <c r="A144" s="159"/>
      <c r="B144" s="163">
        <v>10808</v>
      </c>
      <c r="C144" s="164" t="s">
        <v>337</v>
      </c>
      <c r="D144" s="165"/>
      <c r="E144" s="166">
        <v>1200</v>
      </c>
      <c r="F144" s="167">
        <f t="shared" si="20"/>
        <v>0</v>
      </c>
      <c r="G144" s="162"/>
      <c r="H144" s="163">
        <v>10552</v>
      </c>
      <c r="I144" s="164" t="s">
        <v>566</v>
      </c>
      <c r="J144" s="165"/>
      <c r="K144" s="166">
        <v>550</v>
      </c>
      <c r="L144" s="167">
        <f t="shared" ref="L144:L147" si="21">J144*K144</f>
        <v>0</v>
      </c>
      <c r="S144" s="17"/>
      <c r="T144" s="26"/>
    </row>
    <row r="145" spans="1:20" ht="15" x14ac:dyDescent="0.2">
      <c r="A145" s="159"/>
      <c r="B145" s="163">
        <v>10809</v>
      </c>
      <c r="C145" s="164" t="s">
        <v>338</v>
      </c>
      <c r="D145" s="165"/>
      <c r="E145" s="166">
        <v>680</v>
      </c>
      <c r="F145" s="167">
        <f t="shared" si="20"/>
        <v>0</v>
      </c>
      <c r="G145" s="162"/>
      <c r="H145" s="163">
        <v>10554</v>
      </c>
      <c r="I145" s="164" t="s">
        <v>627</v>
      </c>
      <c r="J145" s="165"/>
      <c r="K145" s="166">
        <v>1185</v>
      </c>
      <c r="L145" s="167">
        <f t="shared" si="21"/>
        <v>0</v>
      </c>
      <c r="S145" s="17"/>
      <c r="T145" s="26"/>
    </row>
    <row r="146" spans="1:20" ht="15" x14ac:dyDescent="0.2">
      <c r="A146" s="159"/>
      <c r="B146" s="163">
        <v>10810</v>
      </c>
      <c r="C146" s="164" t="s">
        <v>637</v>
      </c>
      <c r="D146" s="165"/>
      <c r="E146" s="166">
        <v>1865</v>
      </c>
      <c r="F146" s="167">
        <f t="shared" si="20"/>
        <v>0</v>
      </c>
      <c r="G146" s="162"/>
      <c r="H146" s="163">
        <v>10555</v>
      </c>
      <c r="I146" s="164" t="s">
        <v>628</v>
      </c>
      <c r="J146" s="165"/>
      <c r="K146" s="166">
        <v>1185</v>
      </c>
      <c r="L146" s="167">
        <f t="shared" si="21"/>
        <v>0</v>
      </c>
      <c r="S146" s="17"/>
      <c r="T146" s="26"/>
    </row>
    <row r="147" spans="1:20" ht="15" x14ac:dyDescent="0.2">
      <c r="A147" s="159"/>
      <c r="B147" s="163">
        <v>10821</v>
      </c>
      <c r="C147" s="164" t="s">
        <v>599</v>
      </c>
      <c r="D147" s="165"/>
      <c r="E147" s="166">
        <v>945</v>
      </c>
      <c r="F147" s="167">
        <f t="shared" si="20"/>
        <v>0</v>
      </c>
      <c r="G147" s="162"/>
      <c r="H147" s="163">
        <v>10557</v>
      </c>
      <c r="I147" s="164" t="s">
        <v>340</v>
      </c>
      <c r="J147" s="165"/>
      <c r="K147" s="166">
        <v>415</v>
      </c>
      <c r="L147" s="167">
        <f t="shared" si="21"/>
        <v>0</v>
      </c>
      <c r="S147" s="17"/>
      <c r="T147" s="26"/>
    </row>
    <row r="148" spans="1:20" ht="15" x14ac:dyDescent="0.2">
      <c r="A148" s="159"/>
      <c r="B148" s="163">
        <v>10843</v>
      </c>
      <c r="C148" s="164" t="s">
        <v>600</v>
      </c>
      <c r="D148" s="165"/>
      <c r="E148" s="166">
        <v>620</v>
      </c>
      <c r="F148" s="167">
        <f t="shared" si="20"/>
        <v>0</v>
      </c>
      <c r="G148" s="162"/>
      <c r="H148" s="172"/>
      <c r="I148" s="208" t="s">
        <v>189</v>
      </c>
      <c r="J148" s="213"/>
      <c r="K148" s="214"/>
      <c r="L148" s="173"/>
      <c r="S148" s="17"/>
      <c r="T148" s="26"/>
    </row>
    <row r="149" spans="1:20" ht="15" x14ac:dyDescent="0.2">
      <c r="A149" s="159"/>
      <c r="B149" s="163">
        <v>10844</v>
      </c>
      <c r="C149" s="164" t="s">
        <v>601</v>
      </c>
      <c r="D149" s="165"/>
      <c r="E149" s="166">
        <v>695</v>
      </c>
      <c r="F149" s="167">
        <f t="shared" si="20"/>
        <v>0</v>
      </c>
      <c r="G149" s="162"/>
      <c r="H149" s="163">
        <v>10571</v>
      </c>
      <c r="I149" s="164" t="s">
        <v>574</v>
      </c>
      <c r="J149" s="165"/>
      <c r="K149" s="166">
        <v>955</v>
      </c>
      <c r="L149" s="167">
        <f>J149*K149</f>
        <v>0</v>
      </c>
      <c r="S149" s="17"/>
      <c r="T149" s="26"/>
    </row>
    <row r="150" spans="1:20" ht="15" x14ac:dyDescent="0.2">
      <c r="A150" s="159"/>
      <c r="B150" s="163">
        <v>10845</v>
      </c>
      <c r="C150" s="164" t="s">
        <v>602</v>
      </c>
      <c r="D150" s="165"/>
      <c r="E150" s="166">
        <v>395</v>
      </c>
      <c r="F150" s="167">
        <f t="shared" si="20"/>
        <v>0</v>
      </c>
      <c r="G150" s="162"/>
      <c r="H150" s="163">
        <v>10572</v>
      </c>
      <c r="I150" s="164" t="s">
        <v>575</v>
      </c>
      <c r="J150" s="165"/>
      <c r="K150" s="166">
        <v>1350</v>
      </c>
      <c r="L150" s="167">
        <f>J150*K150</f>
        <v>0</v>
      </c>
      <c r="S150" s="17"/>
      <c r="T150" s="26"/>
    </row>
    <row r="151" spans="1:20" ht="15" x14ac:dyDescent="0.2">
      <c r="A151" s="159"/>
      <c r="B151" s="163">
        <v>10846</v>
      </c>
      <c r="C151" s="164" t="s">
        <v>603</v>
      </c>
      <c r="D151" s="165"/>
      <c r="E151" s="166">
        <v>450</v>
      </c>
      <c r="F151" s="167">
        <f t="shared" si="20"/>
        <v>0</v>
      </c>
      <c r="G151" s="162"/>
      <c r="H151" s="163">
        <v>10579</v>
      </c>
      <c r="I151" s="164" t="s">
        <v>576</v>
      </c>
      <c r="J151" s="165"/>
      <c r="K151" s="166">
        <v>2245</v>
      </c>
      <c r="L151" s="167">
        <f>J151*K151</f>
        <v>0</v>
      </c>
      <c r="S151" s="17"/>
      <c r="T151" s="26"/>
    </row>
    <row r="152" spans="1:20" ht="15" x14ac:dyDescent="0.2">
      <c r="A152" s="159"/>
      <c r="B152" s="163">
        <v>10847</v>
      </c>
      <c r="C152" s="164" t="s">
        <v>604</v>
      </c>
      <c r="D152" s="165"/>
      <c r="E152" s="166">
        <v>595</v>
      </c>
      <c r="F152" s="167">
        <f t="shared" si="20"/>
        <v>0</v>
      </c>
      <c r="G152" s="162"/>
      <c r="H152" s="163">
        <v>10582</v>
      </c>
      <c r="I152" s="164" t="s">
        <v>577</v>
      </c>
      <c r="J152" s="165"/>
      <c r="K152" s="166">
        <v>2895</v>
      </c>
      <c r="L152" s="167">
        <f>J152*K152</f>
        <v>0</v>
      </c>
      <c r="S152" s="17"/>
      <c r="T152" s="26"/>
    </row>
    <row r="153" spans="1:20" ht="15" x14ac:dyDescent="0.2">
      <c r="A153" s="159"/>
      <c r="B153" s="163">
        <v>11652</v>
      </c>
      <c r="C153" s="164" t="s">
        <v>605</v>
      </c>
      <c r="D153" s="165"/>
      <c r="E153" s="166">
        <v>650</v>
      </c>
      <c r="F153" s="167">
        <f t="shared" si="20"/>
        <v>0</v>
      </c>
      <c r="G153" s="162"/>
      <c r="H153" s="163">
        <v>10583</v>
      </c>
      <c r="I153" s="164" t="s">
        <v>578</v>
      </c>
      <c r="J153" s="165"/>
      <c r="K153" s="166">
        <v>4600</v>
      </c>
      <c r="L153" s="167">
        <f>J153*K153</f>
        <v>0</v>
      </c>
      <c r="S153" s="17"/>
      <c r="T153" s="26"/>
    </row>
    <row r="154" spans="1:20" ht="15" x14ac:dyDescent="0.2">
      <c r="A154" s="159"/>
      <c r="B154" s="163">
        <v>11653</v>
      </c>
      <c r="C154" s="164" t="s">
        <v>606</v>
      </c>
      <c r="D154" s="165"/>
      <c r="E154" s="166">
        <v>695</v>
      </c>
      <c r="F154" s="167">
        <f t="shared" si="20"/>
        <v>0</v>
      </c>
      <c r="G154" s="162"/>
      <c r="H154" s="163">
        <v>11344</v>
      </c>
      <c r="I154" s="164" t="s">
        <v>579</v>
      </c>
      <c r="J154" s="165"/>
      <c r="K154" s="166" t="s">
        <v>186</v>
      </c>
      <c r="L154" s="167"/>
      <c r="S154" s="17"/>
      <c r="T154" s="26"/>
    </row>
    <row r="155" spans="1:20" ht="15" x14ac:dyDescent="0.2">
      <c r="A155" s="159"/>
      <c r="B155" s="163">
        <v>11655</v>
      </c>
      <c r="C155" s="164" t="s">
        <v>607</v>
      </c>
      <c r="D155" s="165"/>
      <c r="E155" s="166">
        <v>1150</v>
      </c>
      <c r="F155" s="167">
        <f t="shared" si="20"/>
        <v>0</v>
      </c>
      <c r="G155" s="162"/>
      <c r="H155" s="163">
        <v>10519</v>
      </c>
      <c r="I155" s="164" t="s">
        <v>341</v>
      </c>
      <c r="J155" s="165"/>
      <c r="K155" s="166">
        <v>985</v>
      </c>
      <c r="L155" s="167">
        <f>J155*K155</f>
        <v>0</v>
      </c>
      <c r="S155" s="17"/>
      <c r="T155" s="26"/>
    </row>
    <row r="156" spans="1:20" ht="15" x14ac:dyDescent="0.2">
      <c r="A156" s="159"/>
      <c r="B156" s="163">
        <v>11656</v>
      </c>
      <c r="C156" s="164" t="s">
        <v>608</v>
      </c>
      <c r="D156" s="165"/>
      <c r="E156" s="166">
        <v>1180</v>
      </c>
      <c r="F156" s="167">
        <f t="shared" si="20"/>
        <v>0</v>
      </c>
      <c r="G156" s="162"/>
      <c r="H156" s="172"/>
      <c r="I156" s="208" t="s">
        <v>342</v>
      </c>
      <c r="J156" s="213"/>
      <c r="K156" s="214"/>
      <c r="L156" s="173"/>
      <c r="S156" s="17"/>
      <c r="T156" s="26"/>
    </row>
    <row r="157" spans="1:20" ht="15" x14ac:dyDescent="0.2">
      <c r="A157" s="159"/>
      <c r="B157" s="163">
        <v>10878</v>
      </c>
      <c r="C157" s="164" t="s">
        <v>609</v>
      </c>
      <c r="D157" s="165"/>
      <c r="E157" s="166">
        <v>2990</v>
      </c>
      <c r="F157" s="167">
        <f t="shared" si="20"/>
        <v>0</v>
      </c>
      <c r="G157" s="162"/>
      <c r="H157" s="163">
        <v>10445</v>
      </c>
      <c r="I157" s="164" t="s">
        <v>343</v>
      </c>
      <c r="J157" s="165"/>
      <c r="K157" s="166">
        <v>3350</v>
      </c>
      <c r="L157" s="167">
        <f>J157*K157</f>
        <v>0</v>
      </c>
      <c r="S157" s="17"/>
      <c r="T157" s="26"/>
    </row>
    <row r="158" spans="1:20" ht="15" x14ac:dyDescent="0.2">
      <c r="A158" s="159"/>
      <c r="B158" s="163">
        <v>10882</v>
      </c>
      <c r="C158" s="164" t="s">
        <v>610</v>
      </c>
      <c r="D158" s="165"/>
      <c r="E158" s="166">
        <v>1995</v>
      </c>
      <c r="F158" s="167">
        <f t="shared" si="20"/>
        <v>0</v>
      </c>
      <c r="G158" s="162"/>
      <c r="H158" s="163">
        <v>10447</v>
      </c>
      <c r="I158" s="164" t="s">
        <v>344</v>
      </c>
      <c r="J158" s="165"/>
      <c r="K158" s="166">
        <v>3430</v>
      </c>
      <c r="L158" s="167">
        <f>J158*K158</f>
        <v>0</v>
      </c>
      <c r="S158" s="17"/>
      <c r="T158" s="26"/>
    </row>
    <row r="159" spans="1:20" ht="15" x14ac:dyDescent="0.2">
      <c r="A159" s="159"/>
      <c r="B159" s="163">
        <v>12646</v>
      </c>
      <c r="C159" s="164" t="s">
        <v>631</v>
      </c>
      <c r="D159" s="165"/>
      <c r="E159" s="166">
        <v>1995</v>
      </c>
      <c r="F159" s="167">
        <f t="shared" si="20"/>
        <v>0</v>
      </c>
      <c r="G159" s="162"/>
      <c r="H159" s="163">
        <v>10449</v>
      </c>
      <c r="I159" s="164" t="s">
        <v>346</v>
      </c>
      <c r="J159" s="165"/>
      <c r="K159" s="166">
        <v>3825</v>
      </c>
      <c r="L159" s="167">
        <f>J159*K159</f>
        <v>0</v>
      </c>
      <c r="S159" s="17"/>
      <c r="T159" s="26"/>
    </row>
    <row r="160" spans="1:20" ht="15" x14ac:dyDescent="0.2">
      <c r="A160" s="159"/>
      <c r="B160" s="163">
        <v>12647</v>
      </c>
      <c r="C160" s="164" t="s">
        <v>632</v>
      </c>
      <c r="D160" s="165"/>
      <c r="E160" s="166">
        <v>1995</v>
      </c>
      <c r="F160" s="167">
        <f t="shared" si="20"/>
        <v>0</v>
      </c>
      <c r="G160" s="162"/>
      <c r="H160" s="172"/>
      <c r="I160" s="208" t="s">
        <v>347</v>
      </c>
      <c r="J160" s="213"/>
      <c r="K160" s="214"/>
      <c r="L160" s="173"/>
      <c r="S160" s="17"/>
      <c r="T160" s="26"/>
    </row>
    <row r="161" spans="1:20" ht="15" x14ac:dyDescent="0.2">
      <c r="A161" s="159"/>
      <c r="B161" s="163">
        <v>12460</v>
      </c>
      <c r="C161" s="164" t="s">
        <v>633</v>
      </c>
      <c r="D161" s="165"/>
      <c r="E161" s="166">
        <v>3550</v>
      </c>
      <c r="F161" s="167">
        <f t="shared" si="20"/>
        <v>0</v>
      </c>
      <c r="G161" s="162"/>
      <c r="H161" s="418" t="s">
        <v>555</v>
      </c>
      <c r="I161" s="419"/>
      <c r="J161" s="419"/>
      <c r="K161" s="419"/>
      <c r="L161" s="420"/>
      <c r="S161" s="17"/>
      <c r="T161" s="26"/>
    </row>
    <row r="162" spans="1:20" ht="15" customHeight="1" x14ac:dyDescent="0.2">
      <c r="A162" s="159"/>
      <c r="B162" s="163">
        <v>12461</v>
      </c>
      <c r="C162" s="164" t="s">
        <v>571</v>
      </c>
      <c r="D162" s="165"/>
      <c r="E162" s="166">
        <v>3995</v>
      </c>
      <c r="F162" s="167">
        <f t="shared" si="20"/>
        <v>0</v>
      </c>
      <c r="G162" s="162"/>
      <c r="H162" s="163">
        <v>10585</v>
      </c>
      <c r="I162" s="164" t="s">
        <v>348</v>
      </c>
      <c r="J162" s="165"/>
      <c r="K162" s="166">
        <v>3180</v>
      </c>
      <c r="L162" s="167">
        <f t="shared" ref="L162:L171" si="22">J162*K162</f>
        <v>0</v>
      </c>
      <c r="S162" s="17"/>
      <c r="T162" s="26"/>
    </row>
    <row r="163" spans="1:20" ht="14.25" customHeight="1" x14ac:dyDescent="0.2">
      <c r="A163" s="159"/>
      <c r="B163" s="163">
        <v>12464</v>
      </c>
      <c r="C163" s="164" t="s">
        <v>149</v>
      </c>
      <c r="D163" s="165"/>
      <c r="E163" s="166">
        <v>4050</v>
      </c>
      <c r="F163" s="167">
        <f t="shared" si="20"/>
        <v>0</v>
      </c>
      <c r="G163" s="162"/>
      <c r="H163" s="163">
        <v>10586</v>
      </c>
      <c r="I163" s="164" t="s">
        <v>350</v>
      </c>
      <c r="J163" s="165"/>
      <c r="K163" s="166">
        <v>1095</v>
      </c>
      <c r="L163" s="167">
        <f t="shared" si="22"/>
        <v>0</v>
      </c>
      <c r="S163" s="17"/>
      <c r="T163" s="26"/>
    </row>
    <row r="164" spans="1:20" ht="15" x14ac:dyDescent="0.2">
      <c r="A164" s="159"/>
      <c r="B164" s="163">
        <v>12465</v>
      </c>
      <c r="C164" s="164" t="s">
        <v>150</v>
      </c>
      <c r="D164" s="165"/>
      <c r="E164" s="166">
        <v>5050</v>
      </c>
      <c r="F164" s="167">
        <f t="shared" si="20"/>
        <v>0</v>
      </c>
      <c r="G164" s="162"/>
      <c r="H164" s="163">
        <v>10587</v>
      </c>
      <c r="I164" s="164" t="s">
        <v>351</v>
      </c>
      <c r="J164" s="165"/>
      <c r="K164" s="166">
        <v>1890</v>
      </c>
      <c r="L164" s="167">
        <f t="shared" si="22"/>
        <v>0</v>
      </c>
      <c r="S164" s="17"/>
      <c r="T164" s="26"/>
    </row>
    <row r="165" spans="1:20" ht="15" x14ac:dyDescent="0.2">
      <c r="A165" s="159"/>
      <c r="B165" s="163">
        <v>12512</v>
      </c>
      <c r="C165" s="164" t="s">
        <v>634</v>
      </c>
      <c r="D165" s="165"/>
      <c r="E165" s="166">
        <v>3550</v>
      </c>
      <c r="F165" s="167">
        <f t="shared" si="20"/>
        <v>0</v>
      </c>
      <c r="G165" s="162"/>
      <c r="H165" s="163">
        <v>10590</v>
      </c>
      <c r="I165" s="164" t="s">
        <v>353</v>
      </c>
      <c r="J165" s="165"/>
      <c r="K165" s="166">
        <v>2490</v>
      </c>
      <c r="L165" s="167">
        <f t="shared" si="22"/>
        <v>0</v>
      </c>
      <c r="S165" s="17"/>
      <c r="T165" s="26"/>
    </row>
    <row r="166" spans="1:20" ht="15" customHeight="1" x14ac:dyDescent="0.2">
      <c r="A166" s="159"/>
      <c r="B166" s="172"/>
      <c r="C166" s="208" t="s">
        <v>345</v>
      </c>
      <c r="D166" s="122"/>
      <c r="E166" s="123"/>
      <c r="F166" s="173"/>
      <c r="G166" s="162"/>
      <c r="H166" s="163">
        <v>10591</v>
      </c>
      <c r="I166" s="164" t="s">
        <v>355</v>
      </c>
      <c r="J166" s="165"/>
      <c r="K166" s="166">
        <v>4590</v>
      </c>
      <c r="L166" s="167">
        <f t="shared" si="22"/>
        <v>0</v>
      </c>
      <c r="S166" s="17"/>
      <c r="T166" s="26"/>
    </row>
    <row r="167" spans="1:20" ht="15" customHeight="1" x14ac:dyDescent="0.2">
      <c r="A167" s="159"/>
      <c r="B167" s="163">
        <v>10793</v>
      </c>
      <c r="C167" s="164" t="s">
        <v>621</v>
      </c>
      <c r="D167" s="165"/>
      <c r="E167" s="166">
        <v>95</v>
      </c>
      <c r="F167" s="167">
        <f t="shared" ref="F167:F177" si="23">D167*E167</f>
        <v>0</v>
      </c>
      <c r="G167" s="162"/>
      <c r="H167" s="163">
        <v>10594</v>
      </c>
      <c r="I167" s="164" t="s">
        <v>356</v>
      </c>
      <c r="J167" s="165"/>
      <c r="K167" s="166">
        <v>1690</v>
      </c>
      <c r="L167" s="167">
        <f t="shared" si="22"/>
        <v>0</v>
      </c>
      <c r="S167" s="17"/>
      <c r="T167" s="26"/>
    </row>
    <row r="168" spans="1:20" ht="15" customHeight="1" x14ac:dyDescent="0.2">
      <c r="A168" s="159"/>
      <c r="B168" s="163">
        <v>10794</v>
      </c>
      <c r="C168" s="164" t="s">
        <v>617</v>
      </c>
      <c r="D168" s="165"/>
      <c r="E168" s="166">
        <v>125</v>
      </c>
      <c r="F168" s="167">
        <f t="shared" si="23"/>
        <v>0</v>
      </c>
      <c r="G168" s="162"/>
      <c r="H168" s="163">
        <v>10562</v>
      </c>
      <c r="I168" s="164" t="s">
        <v>357</v>
      </c>
      <c r="J168" s="165"/>
      <c r="K168" s="166">
        <v>1150</v>
      </c>
      <c r="L168" s="167">
        <f t="shared" si="22"/>
        <v>0</v>
      </c>
      <c r="S168" s="17"/>
      <c r="T168" s="26"/>
    </row>
    <row r="169" spans="1:20" ht="15" customHeight="1" x14ac:dyDescent="0.2">
      <c r="A169" s="159"/>
      <c r="B169" s="163">
        <v>10795</v>
      </c>
      <c r="C169" s="164" t="s">
        <v>618</v>
      </c>
      <c r="D169" s="165"/>
      <c r="E169" s="166">
        <v>250</v>
      </c>
      <c r="F169" s="167">
        <f t="shared" si="23"/>
        <v>0</v>
      </c>
      <c r="G169" s="162"/>
      <c r="H169" s="163">
        <v>11440</v>
      </c>
      <c r="I169" s="164" t="s">
        <v>358</v>
      </c>
      <c r="J169" s="165"/>
      <c r="K169" s="166">
        <v>1390</v>
      </c>
      <c r="L169" s="167">
        <f t="shared" si="22"/>
        <v>0</v>
      </c>
      <c r="S169" s="17"/>
      <c r="T169" s="26"/>
    </row>
    <row r="170" spans="1:20" ht="15" customHeight="1" x14ac:dyDescent="0.2">
      <c r="A170" s="159"/>
      <c r="B170" s="163">
        <v>10796</v>
      </c>
      <c r="C170" s="164" t="s">
        <v>349</v>
      </c>
      <c r="D170" s="165"/>
      <c r="E170" s="166">
        <v>695</v>
      </c>
      <c r="F170" s="167">
        <f t="shared" si="23"/>
        <v>0</v>
      </c>
      <c r="G170" s="162"/>
      <c r="H170" s="163">
        <v>10546</v>
      </c>
      <c r="I170" s="164" t="s">
        <v>559</v>
      </c>
      <c r="J170" s="165"/>
      <c r="K170" s="166">
        <v>1390</v>
      </c>
      <c r="L170" s="167">
        <f t="shared" si="22"/>
        <v>0</v>
      </c>
      <c r="S170" s="17"/>
      <c r="T170" s="26"/>
    </row>
    <row r="171" spans="1:20" ht="15" customHeight="1" x14ac:dyDescent="0.2">
      <c r="A171" s="159"/>
      <c r="B171" s="163">
        <v>12709</v>
      </c>
      <c r="C171" s="164" t="s">
        <v>567</v>
      </c>
      <c r="D171" s="165"/>
      <c r="E171" s="166">
        <v>670</v>
      </c>
      <c r="F171" s="167">
        <f t="shared" si="23"/>
        <v>0</v>
      </c>
      <c r="G171" s="162"/>
      <c r="H171" s="163">
        <v>10547</v>
      </c>
      <c r="I171" s="164" t="s">
        <v>560</v>
      </c>
      <c r="J171" s="165"/>
      <c r="K171" s="166">
        <v>2350</v>
      </c>
      <c r="L171" s="167">
        <f t="shared" si="22"/>
        <v>0</v>
      </c>
      <c r="S171" s="17"/>
      <c r="T171" s="26"/>
    </row>
    <row r="172" spans="1:20" ht="15" customHeight="1" x14ac:dyDescent="0.2">
      <c r="A172" s="159"/>
      <c r="B172" s="163">
        <v>10798</v>
      </c>
      <c r="C172" s="164" t="s">
        <v>352</v>
      </c>
      <c r="D172" s="165"/>
      <c r="E172" s="166">
        <v>655</v>
      </c>
      <c r="F172" s="167">
        <f t="shared" si="23"/>
        <v>0</v>
      </c>
      <c r="G172" s="162"/>
      <c r="H172" s="163">
        <v>10600</v>
      </c>
      <c r="I172" s="164" t="s">
        <v>359</v>
      </c>
      <c r="J172" s="165"/>
      <c r="K172" s="166" t="s">
        <v>360</v>
      </c>
      <c r="L172" s="167"/>
      <c r="S172" s="17"/>
      <c r="T172" s="26"/>
    </row>
    <row r="173" spans="1:20" ht="15" customHeight="1" x14ac:dyDescent="0.2">
      <c r="A173" s="159"/>
      <c r="B173" s="163">
        <v>10799</v>
      </c>
      <c r="C173" s="164" t="s">
        <v>354</v>
      </c>
      <c r="D173" s="165"/>
      <c r="E173" s="166">
        <v>695</v>
      </c>
      <c r="F173" s="167">
        <f t="shared" si="23"/>
        <v>0</v>
      </c>
      <c r="G173" s="162"/>
      <c r="H173" s="192" t="s">
        <v>362</v>
      </c>
      <c r="I173" s="124"/>
      <c r="J173" s="124"/>
      <c r="K173" s="124"/>
      <c r="L173" s="193"/>
      <c r="S173" s="45"/>
      <c r="T173" s="46"/>
    </row>
    <row r="174" spans="1:20" ht="15" customHeight="1" x14ac:dyDescent="0.2">
      <c r="A174" s="159"/>
      <c r="B174" s="163">
        <v>10885</v>
      </c>
      <c r="C174" s="164" t="s">
        <v>620</v>
      </c>
      <c r="D174" s="165"/>
      <c r="E174" s="166">
        <v>225</v>
      </c>
      <c r="F174" s="167">
        <f>D174*E174</f>
        <v>0</v>
      </c>
      <c r="G174" s="162"/>
      <c r="H174" s="194" t="s">
        <v>364</v>
      </c>
      <c r="I174" s="195"/>
      <c r="J174" s="196"/>
      <c r="K174" s="197" t="s">
        <v>365</v>
      </c>
      <c r="L174" s="162"/>
      <c r="S174" s="45"/>
      <c r="T174" s="46"/>
    </row>
    <row r="175" spans="1:20" ht="15" customHeight="1" x14ac:dyDescent="0.2">
      <c r="A175" s="159"/>
      <c r="B175" s="163">
        <v>10886</v>
      </c>
      <c r="C175" s="164" t="s">
        <v>619</v>
      </c>
      <c r="D175" s="165"/>
      <c r="E175" s="166">
        <v>110</v>
      </c>
      <c r="F175" s="167">
        <f>D175*E175</f>
        <v>0</v>
      </c>
      <c r="G175" s="162"/>
      <c r="H175" s="194" t="s">
        <v>367</v>
      </c>
      <c r="I175" s="195"/>
      <c r="J175" s="198"/>
      <c r="K175" s="199"/>
      <c r="L175" s="185"/>
      <c r="S175" s="45"/>
      <c r="T175" s="46"/>
    </row>
    <row r="176" spans="1:20" ht="15" customHeight="1" x14ac:dyDescent="0.2">
      <c r="A176" s="159"/>
      <c r="B176" s="163">
        <v>10823</v>
      </c>
      <c r="C176" s="164" t="s">
        <v>568</v>
      </c>
      <c r="D176" s="165"/>
      <c r="E176" s="166">
        <v>355</v>
      </c>
      <c r="F176" s="167">
        <f t="shared" ref="F176" si="24">D176*E176</f>
        <v>0</v>
      </c>
      <c r="G176" s="162"/>
      <c r="H176" s="194" t="s">
        <v>369</v>
      </c>
      <c r="I176" s="200"/>
      <c r="J176" s="201"/>
      <c r="K176" s="201"/>
      <c r="L176" s="185"/>
      <c r="S176" s="45"/>
      <c r="T176" s="46"/>
    </row>
    <row r="177" spans="1:20" ht="15" customHeight="1" x14ac:dyDescent="0.25">
      <c r="A177" s="159"/>
      <c r="B177" s="163">
        <v>10824</v>
      </c>
      <c r="C177" s="164" t="s">
        <v>569</v>
      </c>
      <c r="D177" s="165"/>
      <c r="E177" s="166">
        <v>485</v>
      </c>
      <c r="F177" s="167">
        <f t="shared" si="23"/>
        <v>0</v>
      </c>
      <c r="G177" s="162"/>
      <c r="H177" s="202"/>
      <c r="I177" s="203" t="s">
        <v>370</v>
      </c>
      <c r="J177" s="198"/>
      <c r="K177" s="199"/>
      <c r="L177" s="204"/>
      <c r="S177" s="45"/>
      <c r="T177" s="46"/>
    </row>
    <row r="178" spans="1:20" ht="15" customHeight="1" x14ac:dyDescent="0.25">
      <c r="A178" s="159"/>
      <c r="B178" s="163">
        <v>10906</v>
      </c>
      <c r="C178" s="164" t="s">
        <v>361</v>
      </c>
      <c r="D178" s="165"/>
      <c r="E178" s="166">
        <v>225</v>
      </c>
      <c r="F178" s="167">
        <f>D178*E178</f>
        <v>0</v>
      </c>
      <c r="G178" s="162"/>
      <c r="H178" s="205"/>
      <c r="I178" s="203" t="s">
        <v>371</v>
      </c>
      <c r="J178" s="206"/>
      <c r="K178" s="204"/>
      <c r="L178" s="204"/>
    </row>
    <row r="179" spans="1:20" ht="15" customHeight="1" x14ac:dyDescent="0.25">
      <c r="A179" s="159"/>
      <c r="B179" s="163">
        <v>10908</v>
      </c>
      <c r="C179" s="164" t="s">
        <v>363</v>
      </c>
      <c r="D179" s="165"/>
      <c r="E179" s="166">
        <v>225</v>
      </c>
      <c r="F179" s="167">
        <f>D179*E179</f>
        <v>0</v>
      </c>
      <c r="G179" s="162"/>
      <c r="H179" s="131"/>
      <c r="I179" s="131"/>
      <c r="J179" s="131"/>
      <c r="K179" s="131"/>
      <c r="L179" s="131"/>
    </row>
    <row r="180" spans="1:20" ht="15" customHeight="1" x14ac:dyDescent="0.25">
      <c r="A180" s="159"/>
      <c r="B180" s="163">
        <v>10909</v>
      </c>
      <c r="C180" s="164" t="s">
        <v>366</v>
      </c>
      <c r="D180" s="165"/>
      <c r="E180" s="166">
        <v>420</v>
      </c>
      <c r="F180" s="167">
        <f>D180*E180</f>
        <v>0</v>
      </c>
      <c r="G180" s="162"/>
      <c r="H180" s="131"/>
      <c r="I180" s="131"/>
      <c r="J180" s="131"/>
      <c r="K180" s="131"/>
      <c r="L180" s="131"/>
    </row>
    <row r="181" spans="1:20" ht="15" customHeight="1" x14ac:dyDescent="0.25">
      <c r="A181" s="159"/>
      <c r="B181" s="172"/>
      <c r="C181" s="208" t="s">
        <v>368</v>
      </c>
      <c r="D181" s="122"/>
      <c r="E181" s="123"/>
      <c r="F181" s="173"/>
      <c r="G181" s="162"/>
      <c r="H181" s="131"/>
      <c r="I181" s="131"/>
      <c r="J181" s="131"/>
      <c r="K181" s="131"/>
      <c r="L181" s="131"/>
    </row>
    <row r="182" spans="1:20" ht="15" x14ac:dyDescent="0.25">
      <c r="A182" s="159"/>
      <c r="B182" s="163">
        <v>10768</v>
      </c>
      <c r="C182" s="164" t="s">
        <v>570</v>
      </c>
      <c r="D182" s="165"/>
      <c r="E182" s="166">
        <v>435</v>
      </c>
      <c r="F182" s="167">
        <f>D182*E182</f>
        <v>0</v>
      </c>
      <c r="G182" s="162"/>
      <c r="H182" s="131"/>
      <c r="I182" s="131"/>
      <c r="J182" s="131"/>
      <c r="K182" s="131"/>
      <c r="L182" s="131"/>
    </row>
    <row r="183" spans="1:20" ht="15" x14ac:dyDescent="0.25">
      <c r="A183" s="159"/>
      <c r="B183" s="163">
        <v>10769</v>
      </c>
      <c r="C183" s="164" t="s">
        <v>556</v>
      </c>
      <c r="D183" s="165"/>
      <c r="E183" s="166">
        <v>345</v>
      </c>
      <c r="F183" s="167">
        <f>D183*E183</f>
        <v>0</v>
      </c>
      <c r="G183" s="162"/>
      <c r="H183" s="131"/>
      <c r="I183" s="131"/>
      <c r="J183" s="131"/>
      <c r="K183" s="131"/>
      <c r="L183" s="131"/>
    </row>
    <row r="184" spans="1:20" ht="15" x14ac:dyDescent="0.25">
      <c r="A184" s="159"/>
      <c r="G184" s="162"/>
      <c r="H184" s="131"/>
      <c r="I184" s="131"/>
      <c r="J184" s="131"/>
      <c r="K184" s="131"/>
      <c r="L184" s="131"/>
    </row>
    <row r="185" spans="1:20" ht="15" x14ac:dyDescent="0.25">
      <c r="A185" s="159"/>
      <c r="G185" s="162"/>
      <c r="H185" s="131"/>
      <c r="I185" s="131"/>
      <c r="J185" s="131"/>
      <c r="K185" s="131"/>
      <c r="L185" s="131"/>
    </row>
    <row r="186" spans="1:20" ht="15" x14ac:dyDescent="0.2">
      <c r="A186" s="159"/>
      <c r="G186" s="162"/>
    </row>
    <row r="187" spans="1:20" ht="15" customHeight="1" x14ac:dyDescent="0.2">
      <c r="A187" s="159"/>
      <c r="G187" s="162"/>
    </row>
    <row r="188" spans="1:20" ht="15" x14ac:dyDescent="0.2">
      <c r="A188" s="159"/>
      <c r="G188" s="162"/>
    </row>
    <row r="189" spans="1:20" ht="15" customHeight="1" x14ac:dyDescent="0.25">
      <c r="A189" s="159"/>
      <c r="B189" s="158" t="s">
        <v>202</v>
      </c>
      <c r="C189" s="158" t="s">
        <v>203</v>
      </c>
      <c r="D189" s="158" t="s">
        <v>204</v>
      </c>
      <c r="E189" s="158" t="s">
        <v>205</v>
      </c>
      <c r="F189" s="158" t="s">
        <v>206</v>
      </c>
      <c r="G189" s="162"/>
      <c r="H189" s="158" t="s">
        <v>202</v>
      </c>
      <c r="I189" s="158" t="s">
        <v>203</v>
      </c>
      <c r="J189" s="158" t="s">
        <v>204</v>
      </c>
      <c r="K189" s="158" t="s">
        <v>205</v>
      </c>
      <c r="L189" s="158" t="s">
        <v>206</v>
      </c>
    </row>
    <row r="190" spans="1:20" ht="15" customHeight="1" x14ac:dyDescent="0.2">
      <c r="A190" s="159"/>
      <c r="B190" s="172"/>
      <c r="C190" s="208" t="s">
        <v>373</v>
      </c>
      <c r="D190" s="209"/>
      <c r="E190" s="210"/>
      <c r="F190" s="173"/>
      <c r="G190" s="162"/>
      <c r="H190" s="172"/>
      <c r="I190" s="208" t="s">
        <v>374</v>
      </c>
      <c r="J190" s="209"/>
      <c r="K190" s="210"/>
      <c r="L190" s="208"/>
    </row>
    <row r="191" spans="1:20" ht="15" customHeight="1" x14ac:dyDescent="0.2">
      <c r="A191" s="207"/>
      <c r="B191" s="163">
        <v>10155</v>
      </c>
      <c r="C191" s="164" t="s">
        <v>376</v>
      </c>
      <c r="D191" s="165"/>
      <c r="E191" s="166">
        <v>3150</v>
      </c>
      <c r="F191" s="167">
        <f t="shared" ref="F191:F192" si="25">D191*E191</f>
        <v>0</v>
      </c>
      <c r="G191" s="162"/>
      <c r="H191" s="163">
        <v>10492</v>
      </c>
      <c r="I191" s="164" t="s">
        <v>375</v>
      </c>
      <c r="J191" s="211"/>
      <c r="K191" s="212">
        <v>15</v>
      </c>
      <c r="L191" s="167">
        <f>SUMIF(J191,"JA",O200)*KVM*K191</f>
        <v>0</v>
      </c>
    </row>
    <row r="192" spans="1:20" ht="15" x14ac:dyDescent="0.2">
      <c r="A192" s="159"/>
      <c r="B192" s="163">
        <v>10159</v>
      </c>
      <c r="C192" s="164" t="s">
        <v>378</v>
      </c>
      <c r="D192" s="165"/>
      <c r="E192" s="166">
        <v>2695</v>
      </c>
      <c r="F192" s="167">
        <f t="shared" si="25"/>
        <v>0</v>
      </c>
      <c r="G192" s="177"/>
      <c r="H192" s="172"/>
      <c r="I192" s="208" t="s">
        <v>377</v>
      </c>
      <c r="J192" s="209"/>
      <c r="K192" s="210"/>
      <c r="L192" s="173"/>
    </row>
    <row r="193" spans="1:15" ht="15" x14ac:dyDescent="0.2">
      <c r="A193" s="159"/>
      <c r="B193" s="172"/>
      <c r="C193" s="208" t="s">
        <v>380</v>
      </c>
      <c r="D193" s="213"/>
      <c r="E193" s="214"/>
      <c r="F193" s="173"/>
      <c r="G193" s="162"/>
      <c r="H193" s="163">
        <v>10310</v>
      </c>
      <c r="I193" s="164" t="s">
        <v>379</v>
      </c>
      <c r="J193" s="165"/>
      <c r="K193" s="166">
        <v>395</v>
      </c>
      <c r="L193" s="167">
        <f>J193*K193</f>
        <v>0</v>
      </c>
    </row>
    <row r="194" spans="1:15" ht="15" x14ac:dyDescent="0.2">
      <c r="A194" s="159"/>
      <c r="B194" s="176" t="s">
        <v>572</v>
      </c>
      <c r="C194" s="24"/>
      <c r="D194" s="24"/>
      <c r="E194" s="24"/>
      <c r="F194" s="215"/>
      <c r="G194" s="162"/>
      <c r="H194" s="163">
        <v>10311</v>
      </c>
      <c r="I194" s="164" t="s">
        <v>381</v>
      </c>
      <c r="J194" s="165"/>
      <c r="K194" s="166">
        <v>497</v>
      </c>
      <c r="L194" s="167">
        <f>J194*K194</f>
        <v>0</v>
      </c>
    </row>
    <row r="195" spans="1:15" ht="15" x14ac:dyDescent="0.2">
      <c r="A195" s="159"/>
      <c r="B195" s="163">
        <v>10464</v>
      </c>
      <c r="C195" s="164" t="s">
        <v>642</v>
      </c>
      <c r="D195" s="165"/>
      <c r="E195" s="166">
        <v>3685</v>
      </c>
      <c r="F195" s="167">
        <f t="shared" ref="F195:F205" si="26">D195*E195</f>
        <v>0</v>
      </c>
      <c r="G195" s="162"/>
      <c r="H195" s="163">
        <v>10312</v>
      </c>
      <c r="I195" s="164" t="s">
        <v>382</v>
      </c>
      <c r="J195" s="165"/>
      <c r="K195" s="166">
        <v>559</v>
      </c>
      <c r="L195" s="167">
        <f>J195*K195</f>
        <v>0</v>
      </c>
    </row>
    <row r="196" spans="1:15" ht="15" x14ac:dyDescent="0.2">
      <c r="A196" s="159"/>
      <c r="B196" s="163">
        <v>10465</v>
      </c>
      <c r="C196" s="164" t="s">
        <v>643</v>
      </c>
      <c r="D196" s="165"/>
      <c r="E196" s="166">
        <v>4565</v>
      </c>
      <c r="F196" s="167">
        <f t="shared" si="26"/>
        <v>0</v>
      </c>
      <c r="G196" s="162"/>
      <c r="H196" s="163">
        <v>10476</v>
      </c>
      <c r="I196" s="164" t="s">
        <v>383</v>
      </c>
      <c r="J196" s="165"/>
      <c r="K196" s="166">
        <v>559</v>
      </c>
      <c r="L196" s="167">
        <f>J196*K196</f>
        <v>0</v>
      </c>
    </row>
    <row r="197" spans="1:15" ht="15" customHeight="1" x14ac:dyDescent="0.2">
      <c r="A197" s="159"/>
      <c r="B197" s="163">
        <v>10466</v>
      </c>
      <c r="C197" s="164" t="s">
        <v>644</v>
      </c>
      <c r="D197" s="165"/>
      <c r="E197" s="166">
        <v>2730</v>
      </c>
      <c r="F197" s="167">
        <f t="shared" si="26"/>
        <v>0</v>
      </c>
      <c r="G197" s="162"/>
      <c r="H197" s="172"/>
      <c r="I197" s="216" t="s">
        <v>553</v>
      </c>
      <c r="J197" s="371"/>
      <c r="K197" s="372"/>
      <c r="L197" s="173"/>
      <c r="N197" s="1">
        <f>Mässa</f>
        <v>0</v>
      </c>
      <c r="O197" s="1" t="e">
        <f>VLOOKUP(N197,Årskalender2012,4,FALSE)</f>
        <v>#N/A</v>
      </c>
    </row>
    <row r="198" spans="1:15" ht="15" customHeight="1" x14ac:dyDescent="0.2">
      <c r="A198" s="159"/>
      <c r="B198" s="163">
        <v>10468</v>
      </c>
      <c r="C198" s="164" t="s">
        <v>641</v>
      </c>
      <c r="D198" s="165"/>
      <c r="E198" s="166">
        <v>1650</v>
      </c>
      <c r="F198" s="167">
        <f t="shared" si="26"/>
        <v>0</v>
      </c>
      <c r="G198" s="162"/>
      <c r="H198" s="163">
        <v>10128</v>
      </c>
      <c r="I198" s="164" t="s">
        <v>384</v>
      </c>
      <c r="J198" s="391"/>
      <c r="K198" s="166">
        <v>290</v>
      </c>
      <c r="L198" s="170">
        <f t="shared" ref="L198:L205" si="27">J198*K198</f>
        <v>0</v>
      </c>
    </row>
    <row r="199" spans="1:15" ht="15" customHeight="1" x14ac:dyDescent="0.2">
      <c r="A199" s="159"/>
      <c r="B199" s="163">
        <v>10469</v>
      </c>
      <c r="C199" s="164" t="s">
        <v>640</v>
      </c>
      <c r="D199" s="165"/>
      <c r="E199" s="166">
        <v>2150</v>
      </c>
      <c r="F199" s="167">
        <f t="shared" si="26"/>
        <v>0</v>
      </c>
      <c r="G199" s="162"/>
      <c r="H199" s="163">
        <v>10129</v>
      </c>
      <c r="I199" s="164" t="s">
        <v>385</v>
      </c>
      <c r="J199" s="391"/>
      <c r="K199" s="166">
        <v>220</v>
      </c>
      <c r="L199" s="170">
        <f t="shared" si="27"/>
        <v>0</v>
      </c>
    </row>
    <row r="200" spans="1:15" ht="15" customHeight="1" x14ac:dyDescent="0.2">
      <c r="A200" s="159"/>
      <c r="B200" s="163">
        <v>10470</v>
      </c>
      <c r="C200" s="164" t="s">
        <v>392</v>
      </c>
      <c r="D200" s="165"/>
      <c r="E200" s="166">
        <v>2150</v>
      </c>
      <c r="F200" s="167">
        <f t="shared" si="26"/>
        <v>0</v>
      </c>
      <c r="G200" s="162"/>
      <c r="H200" s="163">
        <v>10130</v>
      </c>
      <c r="I200" s="164" t="s">
        <v>386</v>
      </c>
      <c r="J200" s="391"/>
      <c r="K200" s="166">
        <v>311</v>
      </c>
      <c r="L200" s="170">
        <f t="shared" si="27"/>
        <v>0</v>
      </c>
    </row>
    <row r="201" spans="1:15" ht="15" customHeight="1" x14ac:dyDescent="0.2">
      <c r="A201" s="159"/>
      <c r="B201" s="163">
        <v>10471</v>
      </c>
      <c r="C201" s="164" t="s">
        <v>140</v>
      </c>
      <c r="D201" s="165"/>
      <c r="E201" s="166">
        <v>1295</v>
      </c>
      <c r="F201" s="167">
        <f t="shared" si="26"/>
        <v>0</v>
      </c>
      <c r="G201" s="162"/>
      <c r="H201" s="163">
        <v>10131</v>
      </c>
      <c r="I201" s="164" t="s">
        <v>387</v>
      </c>
      <c r="J201" s="391"/>
      <c r="K201" s="166">
        <v>4920</v>
      </c>
      <c r="L201" s="170">
        <f t="shared" si="27"/>
        <v>0</v>
      </c>
    </row>
    <row r="202" spans="1:15" ht="15" customHeight="1" x14ac:dyDescent="0.2">
      <c r="A202" s="159"/>
      <c r="B202" s="163">
        <v>10472</v>
      </c>
      <c r="C202" s="164" t="s">
        <v>393</v>
      </c>
      <c r="D202" s="165"/>
      <c r="E202" s="166">
        <v>3150</v>
      </c>
      <c r="F202" s="167">
        <f t="shared" si="26"/>
        <v>0</v>
      </c>
      <c r="G202" s="162"/>
      <c r="H202" s="163">
        <v>10132</v>
      </c>
      <c r="I202" s="164" t="s">
        <v>388</v>
      </c>
      <c r="J202" s="391"/>
      <c r="K202" s="166">
        <v>3895</v>
      </c>
      <c r="L202" s="170">
        <f t="shared" si="27"/>
        <v>0</v>
      </c>
    </row>
    <row r="203" spans="1:15" ht="15" customHeight="1" x14ac:dyDescent="0.2">
      <c r="A203" s="159"/>
      <c r="B203" s="163">
        <v>10473</v>
      </c>
      <c r="C203" s="164" t="s">
        <v>394</v>
      </c>
      <c r="D203" s="165"/>
      <c r="E203" s="166">
        <v>4300</v>
      </c>
      <c r="F203" s="167">
        <f t="shared" si="26"/>
        <v>0</v>
      </c>
      <c r="G203" s="162"/>
      <c r="H203" s="163">
        <v>10133</v>
      </c>
      <c r="I203" s="164" t="s">
        <v>389</v>
      </c>
      <c r="J203" s="391"/>
      <c r="K203" s="166">
        <v>915</v>
      </c>
      <c r="L203" s="170">
        <f t="shared" si="27"/>
        <v>0</v>
      </c>
    </row>
    <row r="204" spans="1:15" ht="15" customHeight="1" x14ac:dyDescent="0.2">
      <c r="A204" s="159"/>
      <c r="B204" s="163">
        <v>10474</v>
      </c>
      <c r="C204" s="164" t="s">
        <v>395</v>
      </c>
      <c r="D204" s="165"/>
      <c r="E204" s="166">
        <v>2900</v>
      </c>
      <c r="F204" s="167">
        <f t="shared" si="26"/>
        <v>0</v>
      </c>
      <c r="G204" s="162"/>
      <c r="H204" s="163">
        <v>10134</v>
      </c>
      <c r="I204" s="164" t="s">
        <v>390</v>
      </c>
      <c r="J204" s="391"/>
      <c r="K204" s="166">
        <v>1394</v>
      </c>
      <c r="L204" s="170">
        <f t="shared" si="27"/>
        <v>0</v>
      </c>
    </row>
    <row r="205" spans="1:15" ht="15" customHeight="1" x14ac:dyDescent="0.2">
      <c r="A205" s="159"/>
      <c r="B205" s="163">
        <v>13372</v>
      </c>
      <c r="C205" s="164" t="s">
        <v>157</v>
      </c>
      <c r="D205" s="165"/>
      <c r="E205" s="166">
        <v>1590</v>
      </c>
      <c r="F205" s="167">
        <f t="shared" si="26"/>
        <v>0</v>
      </c>
      <c r="G205" s="162"/>
      <c r="H205" s="163">
        <v>10136</v>
      </c>
      <c r="I205" s="164" t="s">
        <v>391</v>
      </c>
      <c r="J205" s="391"/>
      <c r="K205" s="166">
        <v>159</v>
      </c>
      <c r="L205" s="170">
        <f t="shared" si="27"/>
        <v>0</v>
      </c>
    </row>
    <row r="206" spans="1:15" ht="15" customHeight="1" x14ac:dyDescent="0.2">
      <c r="A206" s="159"/>
      <c r="B206" s="388" t="s">
        <v>573</v>
      </c>
      <c r="C206" s="389"/>
      <c r="D206" s="389"/>
      <c r="E206" s="389"/>
      <c r="F206" s="390"/>
      <c r="G206" s="162"/>
    </row>
    <row r="207" spans="1:15" ht="15" customHeight="1" x14ac:dyDescent="0.2">
      <c r="A207" s="159"/>
      <c r="B207" s="172"/>
      <c r="C207" s="160" t="s">
        <v>396</v>
      </c>
      <c r="D207" s="160"/>
      <c r="E207" s="160"/>
      <c r="F207" s="387"/>
      <c r="G207" s="162"/>
    </row>
    <row r="208" spans="1:15" ht="15" customHeight="1" x14ac:dyDescent="0.25">
      <c r="A208" s="159"/>
      <c r="B208" s="163">
        <v>10168</v>
      </c>
      <c r="C208" s="164" t="s">
        <v>397</v>
      </c>
      <c r="D208" s="165"/>
      <c r="E208" s="166">
        <v>530</v>
      </c>
      <c r="F208" s="167">
        <f t="shared" ref="F208:F228" si="28">D208*E208</f>
        <v>0</v>
      </c>
      <c r="G208" s="162"/>
      <c r="H208" s="220"/>
      <c r="I208" s="220"/>
      <c r="J208" s="220"/>
      <c r="K208" s="220"/>
      <c r="L208" s="220"/>
    </row>
    <row r="209" spans="1:12" ht="15" customHeight="1" x14ac:dyDescent="0.25">
      <c r="A209" s="159"/>
      <c r="B209" s="163">
        <v>12486</v>
      </c>
      <c r="C209" s="164" t="s">
        <v>158</v>
      </c>
      <c r="D209" s="165"/>
      <c r="E209" s="166">
        <v>435</v>
      </c>
      <c r="F209" s="167">
        <f t="shared" si="28"/>
        <v>0</v>
      </c>
      <c r="G209" s="162"/>
      <c r="H209" s="162"/>
      <c r="I209" s="131"/>
      <c r="J209" s="131"/>
      <c r="K209" s="131"/>
      <c r="L209" s="162"/>
    </row>
    <row r="210" spans="1:12" ht="15" customHeight="1" x14ac:dyDescent="0.2">
      <c r="A210" s="159"/>
      <c r="B210" s="163">
        <v>10170</v>
      </c>
      <c r="C210" s="164" t="s">
        <v>159</v>
      </c>
      <c r="D210" s="165"/>
      <c r="E210" s="166">
        <v>495</v>
      </c>
      <c r="F210" s="167">
        <f t="shared" si="28"/>
        <v>0</v>
      </c>
      <c r="G210" s="162"/>
      <c r="H210" s="162"/>
      <c r="I210" s="153" t="s">
        <v>200</v>
      </c>
      <c r="J210" s="154">
        <f>$F$16+$L$16</f>
        <v>0</v>
      </c>
      <c r="K210" s="155"/>
      <c r="L210" s="162"/>
    </row>
    <row r="211" spans="1:12" ht="15" customHeight="1" x14ac:dyDescent="0.2">
      <c r="A211" s="159"/>
      <c r="B211" s="163">
        <v>10171</v>
      </c>
      <c r="C211" s="164" t="s">
        <v>159</v>
      </c>
      <c r="D211" s="165"/>
      <c r="E211" s="166">
        <v>525</v>
      </c>
      <c r="F211" s="167"/>
      <c r="G211" s="162"/>
    </row>
    <row r="212" spans="1:12" ht="15" customHeight="1" x14ac:dyDescent="0.25">
      <c r="A212" s="159"/>
      <c r="B212" s="163">
        <v>10172</v>
      </c>
      <c r="C212" s="164" t="s">
        <v>160</v>
      </c>
      <c r="D212" s="165"/>
      <c r="E212" s="166">
        <v>475</v>
      </c>
      <c r="F212" s="167">
        <f t="shared" si="28"/>
        <v>0</v>
      </c>
      <c r="G212" s="162"/>
      <c r="H212" s="162"/>
      <c r="I212" s="131"/>
      <c r="J212" s="221"/>
      <c r="K212" s="162"/>
      <c r="L212" s="162"/>
    </row>
    <row r="213" spans="1:12" ht="15" customHeight="1" x14ac:dyDescent="0.2">
      <c r="A213" s="159"/>
      <c r="B213" s="163">
        <v>10173</v>
      </c>
      <c r="C213" s="164" t="s">
        <v>172</v>
      </c>
      <c r="D213" s="165"/>
      <c r="E213" s="166">
        <v>495</v>
      </c>
      <c r="F213" s="167">
        <f t="shared" si="28"/>
        <v>0</v>
      </c>
      <c r="G213" s="162"/>
    </row>
    <row r="214" spans="1:12" ht="15" customHeight="1" x14ac:dyDescent="0.2">
      <c r="A214" s="159"/>
      <c r="B214" s="163">
        <v>10174</v>
      </c>
      <c r="C214" s="164" t="s">
        <v>398</v>
      </c>
      <c r="D214" s="165"/>
      <c r="E214" s="166">
        <v>525</v>
      </c>
      <c r="F214" s="167">
        <f t="shared" si="28"/>
        <v>0</v>
      </c>
      <c r="G214" s="162"/>
    </row>
    <row r="215" spans="1:12" ht="15" customHeight="1" x14ac:dyDescent="0.2">
      <c r="A215" s="159"/>
      <c r="B215" s="163">
        <v>10175</v>
      </c>
      <c r="C215" s="164" t="s">
        <v>159</v>
      </c>
      <c r="D215" s="165"/>
      <c r="E215" s="166">
        <v>525</v>
      </c>
      <c r="F215" s="167">
        <f t="shared" si="28"/>
        <v>0</v>
      </c>
      <c r="G215" s="162"/>
    </row>
    <row r="216" spans="1:12" ht="15" customHeight="1" x14ac:dyDescent="0.2">
      <c r="A216" s="159"/>
      <c r="B216" s="163">
        <v>10176</v>
      </c>
      <c r="C216" s="164" t="s">
        <v>161</v>
      </c>
      <c r="D216" s="165"/>
      <c r="E216" s="166">
        <v>175</v>
      </c>
      <c r="F216" s="167">
        <f t="shared" si="28"/>
        <v>0</v>
      </c>
      <c r="G216" s="162"/>
    </row>
    <row r="217" spans="1:12" ht="15" customHeight="1" x14ac:dyDescent="0.2">
      <c r="A217" s="159"/>
      <c r="B217" s="163">
        <v>10177</v>
      </c>
      <c r="C217" s="164" t="s">
        <v>173</v>
      </c>
      <c r="D217" s="165"/>
      <c r="E217" s="166">
        <v>415</v>
      </c>
      <c r="F217" s="167">
        <f t="shared" si="28"/>
        <v>0</v>
      </c>
      <c r="G217" s="162"/>
      <c r="H217" s="162"/>
      <c r="I217" s="162"/>
      <c r="J217" s="162"/>
      <c r="K217" s="162"/>
      <c r="L217" s="162"/>
    </row>
    <row r="218" spans="1:12" ht="15" customHeight="1" x14ac:dyDescent="0.25">
      <c r="A218" s="159"/>
      <c r="B218" s="163">
        <v>10178</v>
      </c>
      <c r="C218" s="164" t="s">
        <v>162</v>
      </c>
      <c r="D218" s="165"/>
      <c r="E218" s="166">
        <v>825</v>
      </c>
      <c r="F218" s="167">
        <f t="shared" si="28"/>
        <v>0</v>
      </c>
      <c r="G218" s="162"/>
      <c r="H218" s="223"/>
      <c r="I218" s="223"/>
      <c r="J218" s="223"/>
      <c r="K218" s="223"/>
      <c r="L218" s="223"/>
    </row>
    <row r="219" spans="1:12" ht="15" customHeight="1" x14ac:dyDescent="0.2">
      <c r="A219" s="159"/>
      <c r="B219" s="163">
        <v>10179</v>
      </c>
      <c r="C219" s="164" t="s">
        <v>165</v>
      </c>
      <c r="D219" s="165"/>
      <c r="E219" s="166">
        <v>855</v>
      </c>
      <c r="F219" s="167">
        <f t="shared" si="28"/>
        <v>0</v>
      </c>
      <c r="G219" s="162"/>
      <c r="H219" s="224"/>
      <c r="I219" s="225"/>
      <c r="J219" s="224"/>
      <c r="K219" s="226"/>
      <c r="L219" s="224"/>
    </row>
    <row r="220" spans="1:12" ht="15" customHeight="1" x14ac:dyDescent="0.2">
      <c r="A220" s="159"/>
      <c r="B220" s="163">
        <v>10180</v>
      </c>
      <c r="C220" s="164" t="s">
        <v>163</v>
      </c>
      <c r="D220" s="165"/>
      <c r="E220" s="166">
        <v>725</v>
      </c>
      <c r="F220" s="167">
        <f t="shared" si="28"/>
        <v>0</v>
      </c>
      <c r="G220" s="162"/>
      <c r="H220" s="224"/>
      <c r="I220" s="225"/>
      <c r="J220" s="224"/>
      <c r="K220" s="226"/>
      <c r="L220" s="224"/>
    </row>
    <row r="221" spans="1:12" ht="15" customHeight="1" x14ac:dyDescent="0.2">
      <c r="A221" s="159"/>
      <c r="B221" s="163">
        <v>10181</v>
      </c>
      <c r="C221" s="164" t="s">
        <v>164</v>
      </c>
      <c r="D221" s="165"/>
      <c r="E221" s="166">
        <v>745</v>
      </c>
      <c r="F221" s="167">
        <f t="shared" si="28"/>
        <v>0</v>
      </c>
      <c r="G221" s="162"/>
      <c r="H221" s="224"/>
      <c r="I221" s="225"/>
      <c r="J221" s="224"/>
      <c r="K221" s="226"/>
      <c r="L221" s="224"/>
    </row>
    <row r="222" spans="1:12" ht="15" customHeight="1" x14ac:dyDescent="0.25">
      <c r="A222" s="159"/>
      <c r="B222" s="163">
        <v>10182</v>
      </c>
      <c r="C222" s="164" t="s">
        <v>126</v>
      </c>
      <c r="D222" s="165"/>
      <c r="E222" s="166">
        <v>625</v>
      </c>
      <c r="F222" s="167">
        <f t="shared" si="28"/>
        <v>0</v>
      </c>
      <c r="G222" s="162"/>
      <c r="H222" s="185"/>
      <c r="I222" s="227"/>
      <c r="J222" s="228"/>
      <c r="K222" s="185"/>
      <c r="L222" s="185"/>
    </row>
    <row r="223" spans="1:12" ht="15" customHeight="1" x14ac:dyDescent="0.2">
      <c r="A223" s="159"/>
      <c r="B223" s="163">
        <v>10183</v>
      </c>
      <c r="C223" s="164" t="s">
        <v>167</v>
      </c>
      <c r="D223" s="165"/>
      <c r="E223" s="166">
        <v>1195</v>
      </c>
      <c r="F223" s="167">
        <f t="shared" si="28"/>
        <v>0</v>
      </c>
      <c r="G223" s="162"/>
      <c r="H223" s="53"/>
      <c r="I223" s="53"/>
      <c r="J223" s="53"/>
      <c r="K223" s="53"/>
      <c r="L223" s="53"/>
    </row>
    <row r="224" spans="1:12" ht="15" customHeight="1" x14ac:dyDescent="0.2">
      <c r="A224" s="159"/>
      <c r="B224" s="163">
        <v>10184</v>
      </c>
      <c r="C224" s="164" t="s">
        <v>168</v>
      </c>
      <c r="D224" s="165"/>
      <c r="E224" s="166">
        <v>965</v>
      </c>
      <c r="F224" s="167">
        <f t="shared" si="28"/>
        <v>0</v>
      </c>
      <c r="G224" s="162"/>
      <c r="H224" s="53"/>
      <c r="I224" s="53"/>
      <c r="J224" s="53"/>
      <c r="K224" s="53"/>
      <c r="L224" s="53"/>
    </row>
    <row r="225" spans="1:12" ht="15" customHeight="1" x14ac:dyDescent="0.2">
      <c r="A225" s="159"/>
      <c r="B225" s="163">
        <v>10185</v>
      </c>
      <c r="C225" s="164" t="s">
        <v>169</v>
      </c>
      <c r="D225" s="165"/>
      <c r="E225" s="166">
        <v>495</v>
      </c>
      <c r="F225" s="167">
        <f t="shared" si="28"/>
        <v>0</v>
      </c>
      <c r="G225" s="162"/>
    </row>
    <row r="226" spans="1:12" ht="15" customHeight="1" x14ac:dyDescent="0.2">
      <c r="A226" s="159"/>
      <c r="B226" s="163">
        <v>10186</v>
      </c>
      <c r="C226" s="164" t="s">
        <v>166</v>
      </c>
      <c r="D226" s="165"/>
      <c r="E226" s="166">
        <v>545</v>
      </c>
      <c r="F226" s="167">
        <f t="shared" si="28"/>
        <v>0</v>
      </c>
      <c r="G226" s="162"/>
    </row>
    <row r="227" spans="1:12" ht="15" customHeight="1" x14ac:dyDescent="0.2">
      <c r="A227" s="159"/>
      <c r="B227" s="163">
        <v>10188</v>
      </c>
      <c r="C227" s="164" t="s">
        <v>170</v>
      </c>
      <c r="D227" s="165"/>
      <c r="E227" s="166">
        <v>695</v>
      </c>
      <c r="F227" s="167">
        <f t="shared" si="28"/>
        <v>0</v>
      </c>
      <c r="G227" s="162"/>
    </row>
    <row r="228" spans="1:12" ht="15" customHeight="1" x14ac:dyDescent="0.2">
      <c r="A228" s="159"/>
      <c r="B228" s="163">
        <v>12487</v>
      </c>
      <c r="C228" s="164" t="s">
        <v>171</v>
      </c>
      <c r="D228" s="165"/>
      <c r="E228" s="166">
        <v>650</v>
      </c>
      <c r="F228" s="167">
        <f t="shared" si="28"/>
        <v>0</v>
      </c>
      <c r="G228" s="162"/>
    </row>
    <row r="229" spans="1:12" ht="15" customHeight="1" x14ac:dyDescent="0.25">
      <c r="A229" s="159"/>
      <c r="B229" s="131"/>
      <c r="C229" s="162"/>
      <c r="D229" s="162"/>
      <c r="E229" s="162"/>
      <c r="F229" s="162"/>
      <c r="G229" s="162"/>
    </row>
    <row r="230" spans="1:12" ht="15" customHeight="1" x14ac:dyDescent="0.2">
      <c r="A230" s="159"/>
      <c r="B230" s="162"/>
      <c r="G230" s="162"/>
    </row>
    <row r="231" spans="1:12" ht="15" customHeight="1" thickBot="1" x14ac:dyDescent="0.25">
      <c r="A231" s="159"/>
      <c r="B231" s="162"/>
      <c r="G231" s="162"/>
    </row>
    <row r="232" spans="1:12" ht="18.75" customHeight="1" x14ac:dyDescent="0.25">
      <c r="A232" s="159"/>
      <c r="B232" s="131"/>
      <c r="C232" s="234" t="s">
        <v>616</v>
      </c>
      <c r="D232" s="379"/>
      <c r="E232" s="379"/>
      <c r="F232" s="379"/>
      <c r="G232" s="379"/>
      <c r="H232" s="379"/>
      <c r="I232" s="379"/>
      <c r="J232" s="379"/>
      <c r="K232" s="379"/>
      <c r="L232" s="380"/>
    </row>
    <row r="233" spans="1:12" ht="15" customHeight="1" x14ac:dyDescent="0.2">
      <c r="A233" s="159"/>
      <c r="B233" s="222"/>
      <c r="C233" s="381"/>
      <c r="D233" s="382"/>
      <c r="E233" s="382"/>
      <c r="F233" s="382"/>
      <c r="G233" s="382"/>
      <c r="H233" s="382"/>
      <c r="I233" s="382"/>
      <c r="J233" s="382"/>
      <c r="K233" s="382"/>
      <c r="L233" s="383"/>
    </row>
    <row r="234" spans="1:12" ht="15" customHeight="1" x14ac:dyDescent="0.2">
      <c r="A234" s="159"/>
      <c r="B234" s="18"/>
      <c r="C234" s="381"/>
      <c r="D234" s="382"/>
      <c r="E234" s="382"/>
      <c r="F234" s="382"/>
      <c r="G234" s="382"/>
      <c r="H234" s="382"/>
      <c r="I234" s="382"/>
      <c r="J234" s="382"/>
      <c r="K234" s="382"/>
      <c r="L234" s="383"/>
    </row>
    <row r="235" spans="1:12" ht="15" customHeight="1" thickBot="1" x14ac:dyDescent="0.25">
      <c r="A235" s="159"/>
      <c r="B235" s="18"/>
      <c r="C235" s="384"/>
      <c r="D235" s="385"/>
      <c r="E235" s="385"/>
      <c r="F235" s="385"/>
      <c r="G235" s="385"/>
      <c r="H235" s="385"/>
      <c r="I235" s="385"/>
      <c r="J235" s="385"/>
      <c r="K235" s="385"/>
      <c r="L235" s="386"/>
    </row>
    <row r="236" spans="1:12" ht="15" x14ac:dyDescent="0.2">
      <c r="A236" s="159"/>
    </row>
    <row r="237" spans="1:12" ht="15" x14ac:dyDescent="0.2">
      <c r="A237" s="159"/>
    </row>
    <row r="238" spans="1:12" ht="15" x14ac:dyDescent="0.2">
      <c r="A238" s="159"/>
      <c r="B238" s="18"/>
      <c r="C238" s="18"/>
      <c r="D238" s="18"/>
      <c r="E238" s="18"/>
      <c r="F238" s="18"/>
    </row>
    <row r="239" spans="1:12" ht="15" x14ac:dyDescent="0.2">
      <c r="A239" s="159"/>
      <c r="B239" s="18"/>
      <c r="C239" s="18"/>
      <c r="D239" s="18"/>
      <c r="E239" s="18"/>
      <c r="F239" s="18"/>
      <c r="G239" s="162"/>
    </row>
    <row r="240" spans="1:12" ht="15" x14ac:dyDescent="0.2">
      <c r="A240" s="159"/>
      <c r="G240" s="162"/>
    </row>
    <row r="241" spans="1:7" ht="15" x14ac:dyDescent="0.2">
      <c r="A241" s="159"/>
      <c r="G241" s="162"/>
    </row>
    <row r="242" spans="1:7" ht="15" customHeight="1" x14ac:dyDescent="0.2">
      <c r="A242" s="159"/>
    </row>
    <row r="243" spans="1:7" ht="18" customHeight="1" x14ac:dyDescent="0.2">
      <c r="A243" s="159"/>
    </row>
    <row r="244" spans="1:7" ht="14.25" customHeight="1" x14ac:dyDescent="0.2">
      <c r="A244" s="159"/>
      <c r="B244" s="35"/>
      <c r="C244" s="35"/>
      <c r="D244" s="35"/>
      <c r="E244" s="35"/>
      <c r="F244" s="35"/>
    </row>
    <row r="245" spans="1:7" ht="14.25" customHeight="1" x14ac:dyDescent="0.2">
      <c r="A245" s="159"/>
      <c r="B245" s="35"/>
      <c r="C245" s="35"/>
      <c r="D245" s="35"/>
      <c r="E245" s="35"/>
      <c r="F245" s="35"/>
    </row>
    <row r="246" spans="1:7" ht="14.25" customHeight="1" x14ac:dyDescent="0.2">
      <c r="A246" s="159"/>
      <c r="B246" s="37"/>
      <c r="C246" s="401"/>
      <c r="D246" s="402"/>
      <c r="E246" s="402"/>
      <c r="F246" s="38"/>
      <c r="G246" s="162"/>
    </row>
    <row r="247" spans="1:7" ht="15" x14ac:dyDescent="0.2">
      <c r="A247" s="159"/>
      <c r="B247" s="35"/>
      <c r="C247" s="39"/>
      <c r="D247" s="34"/>
      <c r="E247" s="40"/>
      <c r="F247" s="41"/>
      <c r="G247" s="185"/>
    </row>
    <row r="248" spans="1:7" ht="15" x14ac:dyDescent="0.2">
      <c r="A248" s="159"/>
      <c r="B248" s="35"/>
      <c r="C248" s="39"/>
      <c r="D248" s="34"/>
      <c r="E248" s="40"/>
      <c r="F248" s="41"/>
      <c r="G248" s="185"/>
    </row>
    <row r="249" spans="1:7" ht="15" x14ac:dyDescent="0.2">
      <c r="A249" s="159"/>
      <c r="B249" s="35"/>
      <c r="C249" s="39"/>
      <c r="D249" s="34"/>
      <c r="E249" s="40"/>
      <c r="F249" s="41"/>
      <c r="G249" s="185"/>
    </row>
    <row r="250" spans="1:7" ht="15" x14ac:dyDescent="0.2">
      <c r="A250" s="159"/>
      <c r="B250" s="35"/>
      <c r="C250" s="39"/>
      <c r="D250" s="34"/>
      <c r="E250" s="40"/>
      <c r="F250" s="41"/>
      <c r="G250" s="185"/>
    </row>
    <row r="251" spans="1:7" ht="15" x14ac:dyDescent="0.2">
      <c r="A251" s="159"/>
      <c r="B251" s="35"/>
      <c r="C251" s="39"/>
      <c r="D251" s="34"/>
      <c r="E251" s="40"/>
      <c r="F251" s="41"/>
      <c r="G251" s="185"/>
    </row>
    <row r="252" spans="1:7" ht="17.25" customHeight="1" x14ac:dyDescent="0.2">
      <c r="A252" s="159"/>
      <c r="B252" s="35"/>
      <c r="C252" s="39"/>
      <c r="D252" s="34"/>
      <c r="E252" s="40"/>
      <c r="F252" s="41"/>
      <c r="G252" s="18"/>
    </row>
    <row r="253" spans="1:7" ht="15" x14ac:dyDescent="0.2">
      <c r="A253" s="159"/>
      <c r="B253" s="35"/>
      <c r="C253" s="39"/>
      <c r="D253" s="34"/>
      <c r="E253" s="40"/>
      <c r="F253" s="41"/>
      <c r="G253" s="18"/>
    </row>
    <row r="254" spans="1:7" ht="14.25" customHeight="1" x14ac:dyDescent="0.2">
      <c r="A254" s="159"/>
      <c r="B254" s="35"/>
      <c r="C254" s="39"/>
      <c r="D254" s="34"/>
      <c r="E254" s="40"/>
      <c r="F254" s="41"/>
      <c r="G254" s="18"/>
    </row>
    <row r="255" spans="1:7" ht="14.25" customHeight="1" x14ac:dyDescent="0.2">
      <c r="A255" s="159"/>
      <c r="B255" s="35"/>
      <c r="C255" s="39"/>
      <c r="D255" s="34"/>
      <c r="E255" s="40"/>
      <c r="F255" s="41"/>
      <c r="G255" s="18"/>
    </row>
    <row r="256" spans="1:7" ht="14.25" customHeight="1" x14ac:dyDescent="0.2">
      <c r="A256" s="159"/>
      <c r="B256" s="35"/>
      <c r="C256" s="39"/>
      <c r="D256" s="34"/>
      <c r="E256" s="40"/>
      <c r="F256" s="41"/>
      <c r="G256" s="18"/>
    </row>
    <row r="257" spans="1:15" ht="15" customHeight="1" x14ac:dyDescent="0.2">
      <c r="A257" s="159"/>
      <c r="B257" s="35"/>
      <c r="C257" s="39"/>
      <c r="D257" s="34"/>
      <c r="E257" s="40"/>
      <c r="F257" s="41"/>
      <c r="G257" s="18"/>
      <c r="O257" s="26"/>
    </row>
    <row r="258" spans="1:15" ht="15" x14ac:dyDescent="0.2">
      <c r="A258" s="159"/>
      <c r="B258" s="35"/>
      <c r="C258" s="39"/>
      <c r="D258" s="34"/>
      <c r="E258" s="40"/>
      <c r="F258" s="41"/>
      <c r="O258" s="25"/>
    </row>
    <row r="259" spans="1:15" ht="14.25" customHeight="1" x14ac:dyDescent="0.2">
      <c r="A259" s="159"/>
      <c r="B259" s="35"/>
      <c r="C259" s="39"/>
      <c r="D259" s="34"/>
      <c r="E259" s="40"/>
      <c r="F259" s="41"/>
      <c r="M259" s="13"/>
    </row>
    <row r="260" spans="1:15" ht="14.25" customHeight="1" x14ac:dyDescent="0.2">
      <c r="A260" s="159"/>
      <c r="B260" s="35"/>
      <c r="C260" s="39"/>
      <c r="D260" s="34"/>
      <c r="E260" s="40"/>
      <c r="F260" s="41"/>
      <c r="M260" s="13"/>
    </row>
    <row r="261" spans="1:15" ht="15" x14ac:dyDescent="0.2">
      <c r="A261" s="159"/>
      <c r="B261" s="35"/>
      <c r="C261" s="39"/>
      <c r="D261" s="34"/>
      <c r="E261" s="40"/>
      <c r="F261" s="41"/>
      <c r="M261" s="13"/>
    </row>
    <row r="262" spans="1:15" s="4" customFormat="1" ht="15" x14ac:dyDescent="0.2">
      <c r="A262" s="159"/>
      <c r="B262" s="37"/>
      <c r="C262" s="399"/>
      <c r="D262" s="400"/>
      <c r="E262" s="400"/>
      <c r="F262" s="38"/>
      <c r="M262" s="13"/>
      <c r="N262" s="1"/>
      <c r="O262" s="1"/>
    </row>
    <row r="263" spans="1:15" s="4" customFormat="1" x14ac:dyDescent="0.2">
      <c r="A263" s="3"/>
      <c r="B263" s="35"/>
      <c r="C263" s="39"/>
      <c r="D263" s="34"/>
      <c r="E263" s="40"/>
      <c r="F263" s="41"/>
      <c r="M263" s="13"/>
      <c r="N263" s="1"/>
      <c r="O263" s="1"/>
    </row>
    <row r="264" spans="1:15" s="4" customFormat="1" x14ac:dyDescent="0.2">
      <c r="A264" s="3"/>
      <c r="B264" s="35"/>
      <c r="C264" s="39"/>
      <c r="D264" s="34"/>
      <c r="E264" s="40"/>
      <c r="F264" s="41"/>
      <c r="G264" s="35"/>
      <c r="M264" s="13"/>
      <c r="N264" s="1"/>
      <c r="O264" s="1"/>
    </row>
    <row r="265" spans="1:15" s="4" customFormat="1" x14ac:dyDescent="0.2">
      <c r="A265" s="3"/>
      <c r="B265" s="35"/>
      <c r="C265" s="39"/>
      <c r="D265" s="34"/>
      <c r="E265" s="40"/>
      <c r="F265" s="41"/>
      <c r="G265" s="35"/>
      <c r="M265" s="13"/>
      <c r="N265" s="1"/>
      <c r="O265" s="1"/>
    </row>
    <row r="266" spans="1:15" s="4" customFormat="1" x14ac:dyDescent="0.2">
      <c r="A266" s="3"/>
      <c r="B266" s="35"/>
      <c r="C266" s="39"/>
      <c r="D266" s="34"/>
      <c r="E266" s="40"/>
      <c r="F266" s="41"/>
      <c r="G266" s="35"/>
      <c r="M266" s="13"/>
      <c r="N266" s="1"/>
      <c r="O266" s="1"/>
    </row>
    <row r="267" spans="1:15" x14ac:dyDescent="0.2">
      <c r="B267" s="35"/>
      <c r="C267" s="39"/>
      <c r="D267" s="34"/>
      <c r="E267" s="40"/>
      <c r="F267" s="41"/>
      <c r="G267" s="35"/>
      <c r="M267" s="13"/>
    </row>
    <row r="268" spans="1:15" x14ac:dyDescent="0.2">
      <c r="B268" s="35"/>
      <c r="C268" s="35"/>
      <c r="D268" s="35"/>
      <c r="E268" s="35"/>
      <c r="F268" s="35"/>
      <c r="G268" s="35"/>
      <c r="M268" s="13"/>
    </row>
    <row r="269" spans="1:15" x14ac:dyDescent="0.2">
      <c r="G269" s="35"/>
      <c r="M269" s="13"/>
    </row>
    <row r="270" spans="1:15" x14ac:dyDescent="0.2">
      <c r="G270" s="35"/>
    </row>
    <row r="271" spans="1:15" x14ac:dyDescent="0.2">
      <c r="G271" s="35"/>
    </row>
    <row r="272" spans="1:15" x14ac:dyDescent="0.2">
      <c r="G272" s="35"/>
    </row>
    <row r="273" spans="7:7" x14ac:dyDescent="0.2">
      <c r="G273" s="35"/>
    </row>
    <row r="274" spans="7:7" x14ac:dyDescent="0.2">
      <c r="G274" s="35"/>
    </row>
    <row r="275" spans="7:7" x14ac:dyDescent="0.2">
      <c r="G275" s="35"/>
    </row>
    <row r="276" spans="7:7" x14ac:dyDescent="0.2">
      <c r="G276" s="35"/>
    </row>
    <row r="277" spans="7:7" x14ac:dyDescent="0.2">
      <c r="G277" s="35"/>
    </row>
    <row r="278" spans="7:7" x14ac:dyDescent="0.2">
      <c r="G278" s="35"/>
    </row>
    <row r="279" spans="7:7" x14ac:dyDescent="0.2">
      <c r="G279" s="35"/>
    </row>
    <row r="280" spans="7:7" x14ac:dyDescent="0.2">
      <c r="G280" s="35"/>
    </row>
    <row r="281" spans="7:7" x14ac:dyDescent="0.2">
      <c r="G281" s="35"/>
    </row>
    <row r="282" spans="7:7" x14ac:dyDescent="0.2">
      <c r="G282" s="35"/>
    </row>
    <row r="283" spans="7:7" x14ac:dyDescent="0.2">
      <c r="G283" s="35"/>
    </row>
    <row r="284" spans="7:7" x14ac:dyDescent="0.2">
      <c r="G284" s="35"/>
    </row>
    <row r="285" spans="7:7" x14ac:dyDescent="0.2">
      <c r="G285" s="35"/>
    </row>
    <row r="286" spans="7:7" x14ac:dyDescent="0.2">
      <c r="G286" s="35"/>
    </row>
    <row r="287" spans="7:7" x14ac:dyDescent="0.2">
      <c r="G287" s="35"/>
    </row>
    <row r="288" spans="7:7" x14ac:dyDescent="0.2">
      <c r="G288" s="35"/>
    </row>
  </sheetData>
  <sortState xmlns:xlrd2="http://schemas.microsoft.com/office/spreadsheetml/2017/richdata2" ref="B57:F75">
    <sortCondition ref="B57"/>
  </sortState>
  <mergeCells count="15">
    <mergeCell ref="C262:E262"/>
    <mergeCell ref="C246:E246"/>
    <mergeCell ref="B5:B8"/>
    <mergeCell ref="J6:K6"/>
    <mergeCell ref="J17:K17"/>
    <mergeCell ref="C20:E20"/>
    <mergeCell ref="C34:E34"/>
    <mergeCell ref="B25:F26"/>
    <mergeCell ref="H161:L161"/>
    <mergeCell ref="H117:L117"/>
    <mergeCell ref="B47:F47"/>
    <mergeCell ref="B76:F77"/>
    <mergeCell ref="B39:C39"/>
    <mergeCell ref="I54:L54"/>
    <mergeCell ref="C103:E103"/>
  </mergeCells>
  <dataValidations count="4">
    <dataValidation type="whole" allowBlank="1" showInputMessage="1" showErrorMessage="1" errorTitle="Ange heltal" error="Endast heltal tillåtet" sqref="D247:D261 D263:D267 J157:J159 J193:J196 D182:D183 J149:J155 J162:J172 J198:J205 D115:D117 D119:D137 D191:D192 D208:D228 D104:D113 D48:D53 J134 J136:J142 J144:J147 D195:D205 D21:D24 D27:D33 J104:J109 J111:J116 J118:J132 D167:D180 D35:D46 D139:D165" xr:uid="{00000000-0002-0000-0300-000000000000}">
      <formula1>1</formula1>
      <formula2>9999</formula2>
    </dataValidation>
    <dataValidation type="list" allowBlank="1" showInputMessage="1" showErrorMessage="1" errorTitle="Välj" error="Välj JA eller NEJ" sqref="J191" xr:uid="{00000000-0002-0000-0300-000001000000}">
      <formula1>"Ja, Nej"</formula1>
    </dataValidation>
    <dataValidation type="whole" allowBlank="1" showInputMessage="1" errorTitle="Ange heltal" error="Endast heltal tillåtet" sqref="J174" xr:uid="{00000000-0002-0000-0300-000002000000}">
      <formula1>1</formula1>
      <formula2>9999</formula2>
    </dataValidation>
    <dataValidation allowBlank="1" showInputMessage="1" sqref="J175:K178" xr:uid="{00000000-0002-0000-0300-000003000000}"/>
  </dataValidations>
  <pageMargins left="0.43307086614173229" right="0.23622047244094491" top="0.43307086614173229" bottom="0.47244094488188981" header="0.31496062992125984" footer="0.31496062992125984"/>
  <pageSetup paperSize="9" scale="49" fitToHeight="3" orientation="portrait" r:id="rId1"/>
  <rowBreaks count="2" manualBreakCount="2">
    <brk id="101" max="11" man="1"/>
    <brk id="188" max="11"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theme="4" tint="0.79998168889431442"/>
    <pageSetUpPr fitToPage="1"/>
  </sheetPr>
  <dimension ref="A1:U41"/>
  <sheetViews>
    <sheetView showZeros="0" zoomScaleNormal="100" zoomScaleSheetLayoutView="90" workbookViewId="0">
      <selection activeCell="T42" sqref="T42"/>
    </sheetView>
  </sheetViews>
  <sheetFormatPr defaultRowHeight="15" x14ac:dyDescent="0.25"/>
  <cols>
    <col min="1" max="1" width="1.42578125" customWidth="1"/>
    <col min="2" max="2" width="2.28515625" customWidth="1"/>
    <col min="3" max="3" width="8.85546875" customWidth="1"/>
    <col min="4" max="17" width="5.28515625" customWidth="1"/>
    <col min="18" max="18" width="2.140625" customWidth="1"/>
    <col min="19" max="19" width="5.28515625" customWidth="1"/>
    <col min="20" max="20" width="24.5703125" style="16" customWidth="1"/>
    <col min="21" max="21" width="1.5703125" customWidth="1"/>
  </cols>
  <sheetData>
    <row r="1" spans="1:21" ht="8.25" customHeight="1" x14ac:dyDescent="0.25">
      <c r="A1" s="233"/>
      <c r="B1" s="233"/>
      <c r="C1" s="233"/>
      <c r="D1" s="233"/>
      <c r="E1" s="233"/>
      <c r="F1" s="233"/>
      <c r="G1" s="233"/>
      <c r="H1" s="233"/>
      <c r="I1" s="233"/>
      <c r="J1" s="233"/>
      <c r="K1" s="233"/>
      <c r="L1" s="233"/>
      <c r="M1" s="233"/>
      <c r="N1" s="233"/>
      <c r="O1" s="233"/>
      <c r="P1" s="233"/>
      <c r="Q1" s="233"/>
      <c r="R1" s="233"/>
      <c r="S1" s="233"/>
      <c r="T1" s="233"/>
      <c r="U1" s="233"/>
    </row>
    <row r="2" spans="1:21" x14ac:dyDescent="0.25">
      <c r="A2" s="233"/>
      <c r="B2" s="84"/>
      <c r="C2" s="84"/>
      <c r="D2" s="84"/>
      <c r="E2" s="84"/>
      <c r="F2" s="84"/>
      <c r="G2" s="84"/>
      <c r="H2" s="84"/>
      <c r="I2" s="84"/>
      <c r="J2" s="84"/>
      <c r="K2" s="84"/>
      <c r="L2" s="84"/>
      <c r="M2" s="84"/>
      <c r="N2" s="84"/>
      <c r="O2" s="84"/>
      <c r="P2" s="84"/>
      <c r="Q2" s="84"/>
      <c r="R2" s="84"/>
      <c r="S2" s="84"/>
      <c r="T2" s="96"/>
      <c r="U2" s="233"/>
    </row>
    <row r="3" spans="1:21" ht="18" x14ac:dyDescent="0.25">
      <c r="A3" s="233"/>
      <c r="B3" s="84"/>
      <c r="C3" s="84"/>
      <c r="D3" s="84"/>
      <c r="E3" s="84"/>
      <c r="F3" s="84"/>
      <c r="G3" s="84"/>
      <c r="H3" s="84"/>
      <c r="I3" s="97"/>
      <c r="J3" s="84"/>
      <c r="K3" s="98"/>
      <c r="L3" s="97"/>
      <c r="M3" s="97"/>
      <c r="N3" s="84"/>
      <c r="O3" s="84"/>
      <c r="P3" s="84"/>
      <c r="Q3" s="84"/>
      <c r="R3" s="84"/>
      <c r="S3" s="84"/>
      <c r="T3" s="96"/>
      <c r="U3" s="233"/>
    </row>
    <row r="4" spans="1:21" x14ac:dyDescent="0.25">
      <c r="A4" s="233"/>
      <c r="B4" s="84"/>
      <c r="C4" s="84"/>
      <c r="D4" s="84"/>
      <c r="E4" s="84"/>
      <c r="F4" s="84"/>
      <c r="G4" s="84"/>
      <c r="H4" s="84"/>
      <c r="I4" s="97"/>
      <c r="J4" s="84"/>
      <c r="K4" s="84"/>
      <c r="L4" s="84"/>
      <c r="M4" s="84"/>
      <c r="N4" s="84"/>
      <c r="O4" s="84"/>
      <c r="P4" s="84"/>
      <c r="Q4" s="84"/>
      <c r="R4" s="84"/>
      <c r="S4" s="84"/>
      <c r="T4" s="96"/>
      <c r="U4" s="233"/>
    </row>
    <row r="5" spans="1:21" ht="15" customHeight="1" x14ac:dyDescent="0.25">
      <c r="A5" s="233"/>
      <c r="B5" s="453" t="s">
        <v>191</v>
      </c>
      <c r="C5" s="454"/>
      <c r="D5" s="449" t="s">
        <v>192</v>
      </c>
      <c r="E5" s="451"/>
      <c r="F5" s="451"/>
      <c r="G5" s="451"/>
      <c r="H5" s="451"/>
      <c r="I5" s="451"/>
      <c r="J5" s="451"/>
      <c r="K5" s="451"/>
      <c r="L5" s="449" t="s">
        <v>193</v>
      </c>
      <c r="M5" s="450"/>
      <c r="N5" s="450"/>
      <c r="O5" s="449" t="s">
        <v>194</v>
      </c>
      <c r="P5" s="451"/>
      <c r="Q5" s="451"/>
      <c r="R5" s="451"/>
      <c r="S5" s="451"/>
      <c r="T5" s="229" t="s">
        <v>400</v>
      </c>
      <c r="U5" s="233"/>
    </row>
    <row r="6" spans="1:21" x14ac:dyDescent="0.25">
      <c r="A6" s="233"/>
      <c r="B6" s="455"/>
      <c r="C6" s="454"/>
      <c r="D6" s="452">
        <f>Utställare</f>
        <v>0</v>
      </c>
      <c r="E6" s="451"/>
      <c r="F6" s="451"/>
      <c r="G6" s="451"/>
      <c r="H6" s="451"/>
      <c r="I6" s="451"/>
      <c r="J6" s="451"/>
      <c r="K6" s="451"/>
      <c r="L6" s="452">
        <f>Monternr</f>
        <v>0</v>
      </c>
      <c r="M6" s="450"/>
      <c r="N6" s="450"/>
      <c r="O6" s="452">
        <f>Kontaktperson</f>
        <v>0</v>
      </c>
      <c r="P6" s="451"/>
      <c r="Q6" s="451"/>
      <c r="R6" s="451"/>
      <c r="S6" s="451"/>
      <c r="T6" s="230">
        <f>Tel_Direkt</f>
        <v>0</v>
      </c>
      <c r="U6" s="233"/>
    </row>
    <row r="7" spans="1:21" x14ac:dyDescent="0.25">
      <c r="A7" s="233"/>
      <c r="B7" s="455"/>
      <c r="C7" s="454"/>
      <c r="D7" s="449" t="s">
        <v>196</v>
      </c>
      <c r="E7" s="451"/>
      <c r="F7" s="451"/>
      <c r="G7" s="451"/>
      <c r="H7" s="451"/>
      <c r="I7" s="451"/>
      <c r="J7" s="451"/>
      <c r="K7" s="451"/>
      <c r="L7" s="229" t="s">
        <v>401</v>
      </c>
      <c r="M7" s="231"/>
      <c r="N7" s="231"/>
      <c r="O7" s="231"/>
      <c r="P7" s="231"/>
      <c r="Q7" s="229" t="s">
        <v>198</v>
      </c>
      <c r="R7" s="231"/>
      <c r="S7" s="231"/>
      <c r="T7" s="232"/>
      <c r="U7" s="233"/>
    </row>
    <row r="8" spans="1:21" ht="15.75" thickBot="1" x14ac:dyDescent="0.3">
      <c r="A8" s="233"/>
      <c r="B8" s="455"/>
      <c r="C8" s="454"/>
      <c r="D8" s="459">
        <f>Mässa</f>
        <v>0</v>
      </c>
      <c r="E8" s="460"/>
      <c r="F8" s="460"/>
      <c r="G8" s="460"/>
      <c r="H8" s="460"/>
      <c r="I8" s="460"/>
      <c r="J8" s="460"/>
      <c r="K8" s="460"/>
      <c r="L8" s="459">
        <f t="shared" ref="L8" si="0">Monterstrl</f>
        <v>0</v>
      </c>
      <c r="M8" s="460"/>
      <c r="N8" s="460"/>
      <c r="O8" s="460"/>
      <c r="P8" s="460"/>
      <c r="Q8" s="456">
        <f>Ankomst</f>
        <v>0</v>
      </c>
      <c r="R8" s="457"/>
      <c r="S8" s="457"/>
      <c r="T8" s="458"/>
      <c r="U8" s="233"/>
    </row>
    <row r="9" spans="1:21" x14ac:dyDescent="0.25">
      <c r="A9" s="233"/>
      <c r="B9" s="84"/>
      <c r="C9" s="84"/>
      <c r="D9" s="84"/>
      <c r="E9" s="84"/>
      <c r="F9" s="84"/>
      <c r="G9" s="84"/>
      <c r="H9" s="84"/>
      <c r="I9" s="84"/>
      <c r="J9" s="84"/>
      <c r="K9" s="84"/>
      <c r="L9" s="84"/>
      <c r="M9" s="84"/>
      <c r="N9" s="84"/>
      <c r="O9" s="84"/>
      <c r="P9" s="84"/>
      <c r="Q9" s="84"/>
      <c r="R9" s="84"/>
      <c r="S9" s="84"/>
      <c r="T9" s="96"/>
      <c r="U9" s="233"/>
    </row>
    <row r="10" spans="1:21" ht="18" x14ac:dyDescent="0.25">
      <c r="A10" s="233"/>
      <c r="B10" s="84"/>
      <c r="C10" s="84"/>
      <c r="D10" s="99"/>
      <c r="E10" s="84"/>
      <c r="F10" s="84"/>
      <c r="G10" s="84"/>
      <c r="H10" s="84"/>
      <c r="I10" s="84"/>
      <c r="J10" s="84"/>
      <c r="K10" s="84"/>
      <c r="L10" s="84"/>
      <c r="M10" s="84"/>
      <c r="N10" s="84"/>
      <c r="O10" s="84"/>
      <c r="P10" s="84"/>
      <c r="Q10" s="84"/>
      <c r="R10" s="84"/>
      <c r="S10" s="84"/>
      <c r="T10" s="96"/>
      <c r="U10" s="233"/>
    </row>
    <row r="11" spans="1:21" x14ac:dyDescent="0.25">
      <c r="A11" s="233"/>
      <c r="B11" s="84"/>
      <c r="C11" s="84"/>
      <c r="D11" s="84"/>
      <c r="E11" s="84"/>
      <c r="F11" s="84"/>
      <c r="G11" s="84"/>
      <c r="H11" s="84"/>
      <c r="I11" s="84"/>
      <c r="J11" s="84"/>
      <c r="K11" s="84"/>
      <c r="L11" s="84"/>
      <c r="M11" s="84"/>
      <c r="N11" s="84"/>
      <c r="O11" s="84"/>
      <c r="P11" s="84"/>
      <c r="Q11" s="84"/>
      <c r="R11" s="84"/>
      <c r="S11" s="84"/>
      <c r="T11" s="96"/>
      <c r="U11" s="233"/>
    </row>
    <row r="12" spans="1:21" x14ac:dyDescent="0.25">
      <c r="A12" s="233"/>
      <c r="B12" s="84"/>
      <c r="C12" s="84"/>
      <c r="D12" s="84"/>
      <c r="E12" s="84"/>
      <c r="F12" s="84"/>
      <c r="G12" s="84"/>
      <c r="H12" s="84"/>
      <c r="I12" s="84"/>
      <c r="J12" s="84"/>
      <c r="K12" s="84"/>
      <c r="L12" s="84"/>
      <c r="M12" s="84"/>
      <c r="N12" s="84"/>
      <c r="O12" s="84"/>
      <c r="P12" s="84"/>
      <c r="Q12" s="84"/>
      <c r="R12" s="84"/>
      <c r="S12" s="84"/>
      <c r="T12" s="96"/>
      <c r="U12" s="233"/>
    </row>
    <row r="13" spans="1:21" x14ac:dyDescent="0.25">
      <c r="A13" s="233"/>
      <c r="B13" s="84"/>
      <c r="C13" s="84"/>
      <c r="D13" s="84"/>
      <c r="E13" s="84"/>
      <c r="F13" s="84"/>
      <c r="G13" s="84"/>
      <c r="H13" s="84"/>
      <c r="I13" s="84"/>
      <c r="J13" s="84"/>
      <c r="K13" s="84"/>
      <c r="L13" s="84"/>
      <c r="M13" s="84"/>
      <c r="N13" s="84"/>
      <c r="O13" s="84"/>
      <c r="P13" s="84"/>
      <c r="Q13" s="84"/>
      <c r="R13" s="84"/>
      <c r="S13" s="84"/>
      <c r="T13" s="96"/>
      <c r="U13" s="233"/>
    </row>
    <row r="14" spans="1:21" x14ac:dyDescent="0.25">
      <c r="A14" s="233"/>
      <c r="B14" s="84"/>
      <c r="C14" s="84"/>
      <c r="D14" s="84"/>
      <c r="E14" s="84"/>
      <c r="F14" s="84"/>
      <c r="G14" s="84"/>
      <c r="H14" s="84"/>
      <c r="I14" s="84"/>
      <c r="J14" s="84"/>
      <c r="K14" s="84"/>
      <c r="L14" s="84"/>
      <c r="M14" s="84"/>
      <c r="N14" s="84"/>
      <c r="O14" s="84"/>
      <c r="P14" s="84"/>
      <c r="Q14" s="84"/>
      <c r="R14" s="84"/>
      <c r="S14" s="84"/>
      <c r="T14" s="96"/>
      <c r="U14" s="233"/>
    </row>
    <row r="15" spans="1:21" x14ac:dyDescent="0.25">
      <c r="A15" s="233"/>
      <c r="B15" s="84"/>
      <c r="C15" s="84"/>
      <c r="D15" s="84"/>
      <c r="E15" s="84"/>
      <c r="F15" s="84"/>
      <c r="G15" s="84"/>
      <c r="H15" s="84"/>
      <c r="I15" s="84"/>
      <c r="J15" s="84"/>
      <c r="K15" s="84"/>
      <c r="L15" s="84"/>
      <c r="M15" s="84"/>
      <c r="N15" s="84"/>
      <c r="O15" s="84"/>
      <c r="P15" s="84"/>
      <c r="Q15" s="84"/>
      <c r="R15" s="84"/>
      <c r="S15" s="84"/>
      <c r="T15" s="96"/>
      <c r="U15" s="233"/>
    </row>
    <row r="16" spans="1:21" x14ac:dyDescent="0.25">
      <c r="A16" s="233"/>
      <c r="B16" s="84"/>
      <c r="C16" s="84"/>
      <c r="D16" s="97"/>
      <c r="E16" s="100" t="s">
        <v>47</v>
      </c>
      <c r="F16" s="445"/>
      <c r="G16" s="446"/>
      <c r="H16" s="447"/>
      <c r="I16" s="447"/>
      <c r="J16" s="448"/>
      <c r="K16" s="101" t="s">
        <v>28</v>
      </c>
      <c r="L16" s="84"/>
      <c r="M16" s="84"/>
      <c r="N16" s="84"/>
      <c r="O16" s="84"/>
      <c r="P16" s="84"/>
      <c r="Q16" s="84"/>
      <c r="R16" s="84"/>
      <c r="S16" s="84"/>
      <c r="T16" s="96"/>
      <c r="U16" s="233"/>
    </row>
    <row r="17" spans="1:21" x14ac:dyDescent="0.25">
      <c r="A17" s="233"/>
      <c r="B17" s="84"/>
      <c r="C17" s="84"/>
      <c r="D17" s="84"/>
      <c r="E17" s="84"/>
      <c r="F17" s="84"/>
      <c r="G17" s="84"/>
      <c r="H17" s="84"/>
      <c r="I17" s="84"/>
      <c r="J17" s="84"/>
      <c r="K17" s="84"/>
      <c r="L17" s="84"/>
      <c r="M17" s="84"/>
      <c r="N17" s="84"/>
      <c r="O17" s="84"/>
      <c r="P17" s="84"/>
      <c r="Q17" s="84"/>
      <c r="R17" s="84"/>
      <c r="S17" s="84"/>
      <c r="T17" s="102" t="s">
        <v>75</v>
      </c>
      <c r="U17" s="233"/>
    </row>
    <row r="18" spans="1:21" ht="27.75" customHeight="1" x14ac:dyDescent="0.25">
      <c r="A18" s="233"/>
      <c r="B18" s="97"/>
      <c r="C18" s="103"/>
      <c r="D18" s="103"/>
      <c r="E18" s="103"/>
      <c r="F18" s="103"/>
      <c r="G18" s="103"/>
      <c r="H18" s="103"/>
      <c r="I18" s="103"/>
      <c r="J18" s="103"/>
      <c r="K18" s="103"/>
      <c r="L18" s="103"/>
      <c r="M18" s="103"/>
      <c r="N18" s="103"/>
      <c r="O18" s="103"/>
      <c r="P18" s="103"/>
      <c r="Q18" s="103"/>
      <c r="R18" s="97"/>
      <c r="S18" s="104"/>
      <c r="T18" s="105" t="s">
        <v>29</v>
      </c>
      <c r="U18" s="233"/>
    </row>
    <row r="19" spans="1:21" ht="27.75" customHeight="1" x14ac:dyDescent="0.25">
      <c r="A19" s="233"/>
      <c r="B19" s="97"/>
      <c r="C19" s="103"/>
      <c r="D19" s="103"/>
      <c r="E19" s="103"/>
      <c r="F19" s="103"/>
      <c r="G19" s="103"/>
      <c r="H19" s="103"/>
      <c r="I19" s="103"/>
      <c r="J19" s="103"/>
      <c r="K19" s="103"/>
      <c r="L19" s="103"/>
      <c r="M19" s="103"/>
      <c r="N19" s="103"/>
      <c r="O19" s="103"/>
      <c r="P19" s="103"/>
      <c r="Q19" s="103"/>
      <c r="R19" s="97"/>
      <c r="S19" s="104"/>
      <c r="T19" s="105" t="s">
        <v>65</v>
      </c>
      <c r="U19" s="233"/>
    </row>
    <row r="20" spans="1:21" ht="27.75" customHeight="1" x14ac:dyDescent="0.25">
      <c r="A20" s="233"/>
      <c r="B20" s="97"/>
      <c r="C20" s="103"/>
      <c r="D20" s="103"/>
      <c r="E20" s="103"/>
      <c r="F20" s="103"/>
      <c r="G20" s="103"/>
      <c r="H20" s="103"/>
      <c r="I20" s="103"/>
      <c r="J20" s="103"/>
      <c r="K20" s="103"/>
      <c r="L20" s="103"/>
      <c r="M20" s="103"/>
      <c r="N20" s="103"/>
      <c r="O20" s="103"/>
      <c r="P20" s="103"/>
      <c r="Q20" s="103"/>
      <c r="R20" s="97"/>
      <c r="S20" s="104"/>
      <c r="T20" s="105" t="s">
        <v>66</v>
      </c>
      <c r="U20" s="233"/>
    </row>
    <row r="21" spans="1:21" ht="27.75" customHeight="1" x14ac:dyDescent="0.25">
      <c r="A21" s="233"/>
      <c r="B21" s="97"/>
      <c r="C21" s="103"/>
      <c r="D21" s="103"/>
      <c r="E21" s="103"/>
      <c r="F21" s="103"/>
      <c r="G21" s="103"/>
      <c r="H21" s="103"/>
      <c r="I21" s="103"/>
      <c r="J21" s="103"/>
      <c r="K21" s="103"/>
      <c r="L21" s="103"/>
      <c r="M21" s="103"/>
      <c r="N21" s="103"/>
      <c r="O21" s="103"/>
      <c r="P21" s="103"/>
      <c r="Q21" s="103"/>
      <c r="R21" s="97"/>
      <c r="S21" s="104"/>
      <c r="T21" s="105" t="s">
        <v>67</v>
      </c>
      <c r="U21" s="233"/>
    </row>
    <row r="22" spans="1:21" ht="27.75" customHeight="1" x14ac:dyDescent="0.25">
      <c r="A22" s="233"/>
      <c r="B22" s="97"/>
      <c r="C22" s="103"/>
      <c r="D22" s="103"/>
      <c r="E22" s="103"/>
      <c r="F22" s="103"/>
      <c r="G22" s="103"/>
      <c r="H22" s="103"/>
      <c r="I22" s="103"/>
      <c r="J22" s="103"/>
      <c r="K22" s="103"/>
      <c r="L22" s="103"/>
      <c r="M22" s="103"/>
      <c r="N22" s="103"/>
      <c r="O22" s="103"/>
      <c r="P22" s="103"/>
      <c r="Q22" s="103"/>
      <c r="R22" s="97"/>
      <c r="S22" s="104"/>
      <c r="T22" s="105" t="s">
        <v>30</v>
      </c>
      <c r="U22" s="233"/>
    </row>
    <row r="23" spans="1:21" ht="27.75" customHeight="1" x14ac:dyDescent="0.25">
      <c r="A23" s="233"/>
      <c r="B23" s="97"/>
      <c r="C23" s="103"/>
      <c r="D23" s="103"/>
      <c r="E23" s="103"/>
      <c r="F23" s="103"/>
      <c r="G23" s="103"/>
      <c r="H23" s="103"/>
      <c r="I23" s="103"/>
      <c r="J23" s="103"/>
      <c r="K23" s="103"/>
      <c r="L23" s="103"/>
      <c r="M23" s="103"/>
      <c r="N23" s="103"/>
      <c r="O23" s="103"/>
      <c r="P23" s="103"/>
      <c r="Q23" s="103"/>
      <c r="R23" s="97"/>
      <c r="S23" s="104"/>
      <c r="T23" s="105" t="s">
        <v>31</v>
      </c>
      <c r="U23" s="233"/>
    </row>
    <row r="24" spans="1:21" ht="27.75" customHeight="1" x14ac:dyDescent="0.25">
      <c r="A24" s="233"/>
      <c r="B24" s="97"/>
      <c r="C24" s="103"/>
      <c r="D24" s="103"/>
      <c r="E24" s="103"/>
      <c r="F24" s="103"/>
      <c r="G24" s="103"/>
      <c r="H24" s="103"/>
      <c r="I24" s="103"/>
      <c r="J24" s="103"/>
      <c r="K24" s="103"/>
      <c r="L24" s="103"/>
      <c r="M24" s="103"/>
      <c r="N24" s="103"/>
      <c r="O24" s="103"/>
      <c r="P24" s="103"/>
      <c r="Q24" s="103"/>
      <c r="R24" s="97"/>
      <c r="S24" s="104"/>
      <c r="T24" s="105" t="s">
        <v>32</v>
      </c>
      <c r="U24" s="233"/>
    </row>
    <row r="25" spans="1:21" ht="27.75" customHeight="1" x14ac:dyDescent="0.25">
      <c r="A25" s="233"/>
      <c r="B25" s="97"/>
      <c r="C25" s="103"/>
      <c r="D25" s="103"/>
      <c r="E25" s="103"/>
      <c r="F25" s="103"/>
      <c r="G25" s="103"/>
      <c r="H25" s="103"/>
      <c r="I25" s="103"/>
      <c r="J25" s="103"/>
      <c r="K25" s="103"/>
      <c r="L25" s="103"/>
      <c r="M25" s="103"/>
      <c r="N25" s="103"/>
      <c r="O25" s="103"/>
      <c r="P25" s="103"/>
      <c r="Q25" s="103"/>
      <c r="R25" s="97"/>
      <c r="S25" s="104"/>
      <c r="T25" s="105" t="s">
        <v>33</v>
      </c>
      <c r="U25" s="233"/>
    </row>
    <row r="26" spans="1:21" ht="27.75" customHeight="1" x14ac:dyDescent="0.25">
      <c r="A26" s="233"/>
      <c r="B26" s="97"/>
      <c r="C26" s="103"/>
      <c r="D26" s="103"/>
      <c r="E26" s="103"/>
      <c r="F26" s="103"/>
      <c r="G26" s="103"/>
      <c r="H26" s="103"/>
      <c r="I26" s="103"/>
      <c r="J26" s="103"/>
      <c r="K26" s="103"/>
      <c r="L26" s="103"/>
      <c r="M26" s="103"/>
      <c r="N26" s="103"/>
      <c r="O26" s="103"/>
      <c r="P26" s="103"/>
      <c r="Q26" s="103"/>
      <c r="R26" s="97"/>
      <c r="S26" s="104"/>
      <c r="T26" s="105" t="s">
        <v>34</v>
      </c>
      <c r="U26" s="233"/>
    </row>
    <row r="27" spans="1:21" ht="27.75" customHeight="1" x14ac:dyDescent="0.25">
      <c r="A27" s="233"/>
      <c r="B27" s="97"/>
      <c r="C27" s="103"/>
      <c r="D27" s="103"/>
      <c r="E27" s="103"/>
      <c r="F27" s="103"/>
      <c r="G27" s="103"/>
      <c r="H27" s="103"/>
      <c r="I27" s="103"/>
      <c r="J27" s="103"/>
      <c r="K27" s="103"/>
      <c r="L27" s="103"/>
      <c r="M27" s="103"/>
      <c r="N27" s="103"/>
      <c r="O27" s="103"/>
      <c r="P27" s="103"/>
      <c r="Q27" s="103"/>
      <c r="R27" s="97"/>
      <c r="S27" s="104"/>
      <c r="T27" s="105" t="s">
        <v>35</v>
      </c>
      <c r="U27" s="233"/>
    </row>
    <row r="28" spans="1:21" ht="27.75" customHeight="1" x14ac:dyDescent="0.25">
      <c r="A28" s="233"/>
      <c r="B28" s="97"/>
      <c r="C28" s="103"/>
      <c r="D28" s="103"/>
      <c r="E28" s="103"/>
      <c r="F28" s="103"/>
      <c r="G28" s="103"/>
      <c r="H28" s="103"/>
      <c r="I28" s="103"/>
      <c r="J28" s="103"/>
      <c r="K28" s="103"/>
      <c r="L28" s="103"/>
      <c r="M28" s="103"/>
      <c r="N28" s="103"/>
      <c r="O28" s="103"/>
      <c r="P28" s="103"/>
      <c r="Q28" s="103"/>
      <c r="R28" s="97"/>
      <c r="S28" s="104"/>
      <c r="T28" s="105" t="s">
        <v>36</v>
      </c>
      <c r="U28" s="233"/>
    </row>
    <row r="29" spans="1:21" ht="27.75" customHeight="1" x14ac:dyDescent="0.25">
      <c r="A29" s="233"/>
      <c r="B29" s="97"/>
      <c r="C29" s="103"/>
      <c r="D29" s="103"/>
      <c r="E29" s="103"/>
      <c r="F29" s="103"/>
      <c r="G29" s="103"/>
      <c r="H29" s="103"/>
      <c r="I29" s="103"/>
      <c r="J29" s="103"/>
      <c r="K29" s="103"/>
      <c r="L29" s="103"/>
      <c r="M29" s="103"/>
      <c r="N29" s="103"/>
      <c r="O29" s="103"/>
      <c r="P29" s="103"/>
      <c r="Q29" s="103"/>
      <c r="R29" s="97"/>
      <c r="S29" s="104"/>
      <c r="T29" s="105" t="s">
        <v>27</v>
      </c>
      <c r="U29" s="233"/>
    </row>
    <row r="30" spans="1:21" ht="27.75" customHeight="1" x14ac:dyDescent="0.25">
      <c r="A30" s="233"/>
      <c r="B30" s="97"/>
      <c r="C30" s="103"/>
      <c r="D30" s="103"/>
      <c r="E30" s="103"/>
      <c r="F30" s="103"/>
      <c r="G30" s="103"/>
      <c r="H30" s="103"/>
      <c r="I30" s="103"/>
      <c r="J30" s="103"/>
      <c r="K30" s="103"/>
      <c r="L30" s="103"/>
      <c r="M30" s="103"/>
      <c r="N30" s="103"/>
      <c r="O30" s="103"/>
      <c r="P30" s="103"/>
      <c r="Q30" s="103"/>
      <c r="R30" s="97"/>
      <c r="S30" s="104"/>
      <c r="T30" s="105" t="s">
        <v>37</v>
      </c>
      <c r="U30" s="233"/>
    </row>
    <row r="31" spans="1:21" ht="27.75" customHeight="1" x14ac:dyDescent="0.25">
      <c r="A31" s="233"/>
      <c r="B31" s="97"/>
      <c r="C31" s="103"/>
      <c r="D31" s="103"/>
      <c r="E31" s="103"/>
      <c r="F31" s="103"/>
      <c r="G31" s="103"/>
      <c r="H31" s="103"/>
      <c r="I31" s="103"/>
      <c r="J31" s="103"/>
      <c r="K31" s="103"/>
      <c r="L31" s="103"/>
      <c r="M31" s="103"/>
      <c r="N31" s="103"/>
      <c r="O31" s="103"/>
      <c r="P31" s="103"/>
      <c r="Q31" s="103"/>
      <c r="R31" s="97"/>
      <c r="S31" s="104"/>
      <c r="T31" s="105" t="s">
        <v>38</v>
      </c>
      <c r="U31" s="233"/>
    </row>
    <row r="32" spans="1:21" ht="27.75" customHeight="1" x14ac:dyDescent="0.25">
      <c r="A32" s="233"/>
      <c r="B32" s="97"/>
      <c r="C32" s="103"/>
      <c r="D32" s="103"/>
      <c r="E32" s="103"/>
      <c r="F32" s="103"/>
      <c r="G32" s="103"/>
      <c r="H32" s="103"/>
      <c r="I32" s="103"/>
      <c r="J32" s="103"/>
      <c r="K32" s="103"/>
      <c r="L32" s="103"/>
      <c r="M32" s="103"/>
      <c r="N32" s="103"/>
      <c r="O32" s="103"/>
      <c r="P32" s="103"/>
      <c r="Q32" s="103"/>
      <c r="R32" s="97"/>
      <c r="S32" s="104"/>
      <c r="T32" s="105" t="s">
        <v>39</v>
      </c>
      <c r="U32" s="233"/>
    </row>
    <row r="33" spans="1:21" ht="27.75" customHeight="1" thickBot="1" x14ac:dyDescent="0.3">
      <c r="A33" s="233"/>
      <c r="B33" s="97"/>
      <c r="C33" s="97"/>
      <c r="D33" s="97"/>
      <c r="E33" s="97"/>
      <c r="F33" s="97"/>
      <c r="G33" s="97"/>
      <c r="H33" s="97"/>
      <c r="I33" s="97"/>
      <c r="J33" s="97"/>
      <c r="K33" s="97"/>
      <c r="L33" s="97"/>
      <c r="M33" s="97"/>
      <c r="N33" s="97"/>
      <c r="O33" s="97"/>
      <c r="P33" s="97"/>
      <c r="Q33" s="97"/>
      <c r="R33" s="97"/>
      <c r="S33" s="104"/>
      <c r="T33" s="105" t="s">
        <v>40</v>
      </c>
      <c r="U33" s="233"/>
    </row>
    <row r="34" spans="1:21" ht="27.75" customHeight="1" x14ac:dyDescent="0.25">
      <c r="A34" s="233"/>
      <c r="B34" s="97"/>
      <c r="C34" s="436" t="s">
        <v>106</v>
      </c>
      <c r="D34" s="437"/>
      <c r="E34" s="437"/>
      <c r="F34" s="437"/>
      <c r="G34" s="437"/>
      <c r="H34" s="437"/>
      <c r="I34" s="437"/>
      <c r="J34" s="437"/>
      <c r="K34" s="437"/>
      <c r="L34" s="437"/>
      <c r="M34" s="437"/>
      <c r="N34" s="437"/>
      <c r="O34" s="437"/>
      <c r="P34" s="437"/>
      <c r="Q34" s="438"/>
      <c r="R34" s="97"/>
      <c r="S34" s="104"/>
      <c r="T34" s="105" t="s">
        <v>41</v>
      </c>
      <c r="U34" s="233"/>
    </row>
    <row r="35" spans="1:21" ht="27.75" customHeight="1" x14ac:dyDescent="0.25">
      <c r="A35" s="233"/>
      <c r="B35" s="97"/>
      <c r="C35" s="439"/>
      <c r="D35" s="440"/>
      <c r="E35" s="440"/>
      <c r="F35" s="440"/>
      <c r="G35" s="440"/>
      <c r="H35" s="440"/>
      <c r="I35" s="440"/>
      <c r="J35" s="440"/>
      <c r="K35" s="440"/>
      <c r="L35" s="440"/>
      <c r="M35" s="440"/>
      <c r="N35" s="440"/>
      <c r="O35" s="440"/>
      <c r="P35" s="440"/>
      <c r="Q35" s="441"/>
      <c r="R35" s="97"/>
      <c r="S35" s="104"/>
      <c r="T35" s="105" t="s">
        <v>42</v>
      </c>
      <c r="U35" s="233"/>
    </row>
    <row r="36" spans="1:21" ht="27.75" customHeight="1" x14ac:dyDescent="0.25">
      <c r="A36" s="233"/>
      <c r="B36" s="97"/>
      <c r="C36" s="439"/>
      <c r="D36" s="440"/>
      <c r="E36" s="440"/>
      <c r="F36" s="440"/>
      <c r="G36" s="440"/>
      <c r="H36" s="440"/>
      <c r="I36" s="440"/>
      <c r="J36" s="440"/>
      <c r="K36" s="440"/>
      <c r="L36" s="440"/>
      <c r="M36" s="440"/>
      <c r="N36" s="440"/>
      <c r="O36" s="440"/>
      <c r="P36" s="440"/>
      <c r="Q36" s="441"/>
      <c r="R36" s="97"/>
      <c r="S36" s="104"/>
      <c r="T36" s="105" t="s">
        <v>43</v>
      </c>
      <c r="U36" s="233"/>
    </row>
    <row r="37" spans="1:21" ht="27.75" customHeight="1" x14ac:dyDescent="0.25">
      <c r="A37" s="233"/>
      <c r="B37" s="97"/>
      <c r="C37" s="439"/>
      <c r="D37" s="440"/>
      <c r="E37" s="440"/>
      <c r="F37" s="440"/>
      <c r="G37" s="440"/>
      <c r="H37" s="440"/>
      <c r="I37" s="440"/>
      <c r="J37" s="440"/>
      <c r="K37" s="440"/>
      <c r="L37" s="440"/>
      <c r="M37" s="440"/>
      <c r="N37" s="440"/>
      <c r="O37" s="440"/>
      <c r="P37" s="440"/>
      <c r="Q37" s="441"/>
      <c r="R37" s="97"/>
      <c r="S37" s="104"/>
      <c r="T37" s="105" t="s">
        <v>44</v>
      </c>
      <c r="U37" s="233"/>
    </row>
    <row r="38" spans="1:21" ht="27.75" customHeight="1" x14ac:dyDescent="0.25">
      <c r="A38" s="233"/>
      <c r="B38" s="97"/>
      <c r="C38" s="439"/>
      <c r="D38" s="440"/>
      <c r="E38" s="440"/>
      <c r="F38" s="440"/>
      <c r="G38" s="440"/>
      <c r="H38" s="440"/>
      <c r="I38" s="440"/>
      <c r="J38" s="440"/>
      <c r="K38" s="440"/>
      <c r="L38" s="440"/>
      <c r="M38" s="440"/>
      <c r="N38" s="440"/>
      <c r="O38" s="440"/>
      <c r="P38" s="440"/>
      <c r="Q38" s="441"/>
      <c r="R38" s="97"/>
      <c r="S38" s="104"/>
      <c r="T38" s="105" t="s">
        <v>45</v>
      </c>
      <c r="U38" s="233"/>
    </row>
    <row r="39" spans="1:21" ht="27.75" customHeight="1" thickBot="1" x14ac:dyDescent="0.3">
      <c r="A39" s="233"/>
      <c r="B39" s="97"/>
      <c r="C39" s="442"/>
      <c r="D39" s="443"/>
      <c r="E39" s="443"/>
      <c r="F39" s="443"/>
      <c r="G39" s="443"/>
      <c r="H39" s="443"/>
      <c r="I39" s="443"/>
      <c r="J39" s="443"/>
      <c r="K39" s="443"/>
      <c r="L39" s="443"/>
      <c r="M39" s="443"/>
      <c r="N39" s="443"/>
      <c r="O39" s="443"/>
      <c r="P39" s="443"/>
      <c r="Q39" s="444"/>
      <c r="R39" s="97"/>
      <c r="S39" s="104"/>
      <c r="T39" s="105" t="s">
        <v>46</v>
      </c>
      <c r="U39" s="233"/>
    </row>
    <row r="40" spans="1:21" ht="27.75" customHeight="1" x14ac:dyDescent="0.25">
      <c r="A40" s="233"/>
      <c r="B40" s="97"/>
      <c r="C40" s="97"/>
      <c r="D40" s="97"/>
      <c r="E40" s="97"/>
      <c r="F40" s="97"/>
      <c r="G40" s="97"/>
      <c r="H40" s="97"/>
      <c r="I40" s="97"/>
      <c r="J40" s="97"/>
      <c r="K40" s="97"/>
      <c r="L40" s="97"/>
      <c r="M40" s="97"/>
      <c r="N40" s="97"/>
      <c r="O40" s="97"/>
      <c r="P40" s="97"/>
      <c r="Q40" s="97"/>
      <c r="R40" s="97"/>
      <c r="S40" s="97"/>
      <c r="T40" s="96"/>
      <c r="U40" s="233"/>
    </row>
    <row r="41" spans="1:21" ht="8.25" customHeight="1" x14ac:dyDescent="0.25">
      <c r="A41" s="233"/>
      <c r="B41" s="233"/>
      <c r="C41" s="233"/>
      <c r="D41" s="233"/>
      <c r="E41" s="233"/>
      <c r="F41" s="233"/>
      <c r="G41" s="233"/>
      <c r="H41" s="233"/>
      <c r="I41" s="233"/>
      <c r="J41" s="233"/>
      <c r="K41" s="233"/>
      <c r="L41" s="233"/>
      <c r="M41" s="233"/>
      <c r="N41" s="233"/>
      <c r="O41" s="233"/>
      <c r="P41" s="233"/>
      <c r="Q41" s="233"/>
      <c r="R41" s="233"/>
      <c r="S41" s="233"/>
      <c r="T41" s="233"/>
      <c r="U41" s="233"/>
    </row>
  </sheetData>
  <mergeCells count="13">
    <mergeCell ref="C34:Q39"/>
    <mergeCell ref="F16:J16"/>
    <mergeCell ref="L5:N5"/>
    <mergeCell ref="O5:S5"/>
    <mergeCell ref="D5:K5"/>
    <mergeCell ref="D6:K6"/>
    <mergeCell ref="D7:K7"/>
    <mergeCell ref="B5:C8"/>
    <mergeCell ref="Q8:T8"/>
    <mergeCell ref="D8:K8"/>
    <mergeCell ref="L8:P8"/>
    <mergeCell ref="L6:N6"/>
    <mergeCell ref="O6:S6"/>
  </mergeCells>
  <pageMargins left="0.23622047244094491" right="0.15748031496062992" top="0.74803149606299213" bottom="0.74803149606299213" header="0.31496062992125984" footer="0.31496062992125984"/>
  <pageSetup paperSize="9" scale="83"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rgb="FFFFFF00"/>
    <pageSetUpPr fitToPage="1"/>
  </sheetPr>
  <dimension ref="B2:H66"/>
  <sheetViews>
    <sheetView workbookViewId="0"/>
  </sheetViews>
  <sheetFormatPr defaultRowHeight="15" x14ac:dyDescent="0.25"/>
  <cols>
    <col min="1" max="1" width="5.140625" customWidth="1"/>
    <col min="2" max="2" width="12.42578125" customWidth="1"/>
    <col min="3" max="3" width="40.28515625" customWidth="1"/>
    <col min="4" max="4" width="5.140625" customWidth="1"/>
    <col min="5" max="5" width="12.42578125" customWidth="1"/>
    <col min="6" max="6" width="40.28515625" customWidth="1"/>
    <col min="8" max="8" width="40.28515625" customWidth="1"/>
  </cols>
  <sheetData>
    <row r="2" spans="3:8" s="1" customFormat="1" ht="23.25" x14ac:dyDescent="0.35">
      <c r="D2" s="14" t="s">
        <v>0</v>
      </c>
      <c r="E2" s="6"/>
    </row>
    <row r="8" spans="3:8" x14ac:dyDescent="0.25">
      <c r="C8" s="10" t="s">
        <v>3</v>
      </c>
      <c r="F8" s="10" t="s">
        <v>1</v>
      </c>
    </row>
    <row r="9" spans="3:8" x14ac:dyDescent="0.25">
      <c r="C9" s="8" t="s">
        <v>2</v>
      </c>
      <c r="F9" s="8" t="s">
        <v>111</v>
      </c>
      <c r="H9" s="8"/>
    </row>
    <row r="10" spans="3:8" x14ac:dyDescent="0.25">
      <c r="C10" t="s">
        <v>4</v>
      </c>
      <c r="F10" t="s">
        <v>17</v>
      </c>
    </row>
    <row r="11" spans="3:8" x14ac:dyDescent="0.25">
      <c r="F11" s="21" t="s">
        <v>48</v>
      </c>
    </row>
    <row r="16" spans="3:8" x14ac:dyDescent="0.25">
      <c r="C16" s="10" t="s">
        <v>5</v>
      </c>
      <c r="F16" s="9" t="s">
        <v>6</v>
      </c>
    </row>
    <row r="17" spans="3:6" x14ac:dyDescent="0.25">
      <c r="C17" s="8" t="s">
        <v>112</v>
      </c>
      <c r="F17" s="8" t="s">
        <v>113</v>
      </c>
    </row>
    <row r="18" spans="3:6" x14ac:dyDescent="0.25">
      <c r="C18" t="s">
        <v>8</v>
      </c>
      <c r="F18" s="8" t="s">
        <v>10</v>
      </c>
    </row>
    <row r="19" spans="3:6" x14ac:dyDescent="0.25">
      <c r="F19" s="21" t="s">
        <v>114</v>
      </c>
    </row>
    <row r="24" spans="3:6" x14ac:dyDescent="0.25">
      <c r="C24" s="9" t="s">
        <v>7</v>
      </c>
      <c r="F24" s="10" t="s">
        <v>13</v>
      </c>
    </row>
    <row r="25" spans="3:6" x14ac:dyDescent="0.25">
      <c r="C25" s="8" t="s">
        <v>115</v>
      </c>
      <c r="F25" s="8" t="s">
        <v>116</v>
      </c>
    </row>
    <row r="26" spans="3:6" x14ac:dyDescent="0.25">
      <c r="C26" s="8" t="s">
        <v>9</v>
      </c>
      <c r="F26" s="8" t="s">
        <v>14</v>
      </c>
    </row>
    <row r="32" spans="3:6" x14ac:dyDescent="0.25">
      <c r="C32" s="10" t="s">
        <v>11</v>
      </c>
      <c r="F32" s="10" t="s">
        <v>15</v>
      </c>
    </row>
    <row r="33" spans="3:8" x14ac:dyDescent="0.25">
      <c r="C33" s="8" t="s">
        <v>117</v>
      </c>
      <c r="F33" s="8" t="s">
        <v>118</v>
      </c>
      <c r="H33" s="8"/>
    </row>
    <row r="34" spans="3:8" x14ac:dyDescent="0.25">
      <c r="C34" s="8" t="s">
        <v>12</v>
      </c>
      <c r="F34" s="8" t="s">
        <v>16</v>
      </c>
      <c r="H34" s="8"/>
    </row>
    <row r="40" spans="3:8" x14ac:dyDescent="0.25">
      <c r="C40" s="10" t="s">
        <v>18</v>
      </c>
      <c r="F40" s="10" t="s">
        <v>20</v>
      </c>
    </row>
    <row r="41" spans="3:8" x14ac:dyDescent="0.25">
      <c r="C41" s="8" t="s">
        <v>19</v>
      </c>
      <c r="F41" s="8" t="s">
        <v>21</v>
      </c>
      <c r="H41" s="8"/>
    </row>
    <row r="42" spans="3:8" x14ac:dyDescent="0.25">
      <c r="C42" s="8" t="s">
        <v>22</v>
      </c>
      <c r="F42" s="8" t="s">
        <v>23</v>
      </c>
      <c r="H42" s="8"/>
    </row>
    <row r="48" spans="3:8" x14ac:dyDescent="0.25">
      <c r="F48" s="10" t="s">
        <v>25</v>
      </c>
    </row>
    <row r="49" spans="2:6" x14ac:dyDescent="0.25">
      <c r="C49" s="8"/>
      <c r="F49" s="8" t="s">
        <v>26</v>
      </c>
    </row>
    <row r="50" spans="2:6" x14ac:dyDescent="0.25">
      <c r="C50" s="8"/>
      <c r="F50" s="8" t="s">
        <v>24</v>
      </c>
    </row>
    <row r="58" spans="2:6" ht="21" x14ac:dyDescent="0.35">
      <c r="B58" s="23" t="s">
        <v>49</v>
      </c>
    </row>
    <row r="60" spans="2:6" x14ac:dyDescent="0.25">
      <c r="B60" s="15" t="s">
        <v>50</v>
      </c>
      <c r="E60" s="15" t="s">
        <v>74</v>
      </c>
    </row>
    <row r="61" spans="2:6" x14ac:dyDescent="0.25">
      <c r="B61" s="22"/>
      <c r="C61" t="s">
        <v>52</v>
      </c>
      <c r="F61" t="s">
        <v>60</v>
      </c>
    </row>
    <row r="62" spans="2:6" x14ac:dyDescent="0.25">
      <c r="B62" s="22"/>
      <c r="C62" t="s">
        <v>53</v>
      </c>
      <c r="F62" t="s">
        <v>61</v>
      </c>
    </row>
    <row r="63" spans="2:6" x14ac:dyDescent="0.25">
      <c r="B63" s="22"/>
      <c r="C63" t="s">
        <v>55</v>
      </c>
      <c r="F63" t="s">
        <v>62</v>
      </c>
    </row>
    <row r="64" spans="2:6" x14ac:dyDescent="0.25">
      <c r="B64" s="22" t="s">
        <v>56</v>
      </c>
      <c r="C64" t="s">
        <v>57</v>
      </c>
      <c r="F64" t="s">
        <v>63</v>
      </c>
    </row>
    <row r="65" spans="2:6" x14ac:dyDescent="0.25">
      <c r="B65" s="22" t="s">
        <v>51</v>
      </c>
      <c r="C65" s="10" t="s">
        <v>54</v>
      </c>
      <c r="F65" t="s">
        <v>64</v>
      </c>
    </row>
    <row r="66" spans="2:6" x14ac:dyDescent="0.25">
      <c r="B66" s="22" t="s">
        <v>58</v>
      </c>
      <c r="C66" s="10" t="s">
        <v>59</v>
      </c>
    </row>
  </sheetData>
  <hyperlinks>
    <hyperlink ref="F16" r:id="rId1" display="mailto:eva.alexandersson@elmia.se" xr:uid="{00000000-0004-0000-0500-000000000000}"/>
    <hyperlink ref="C8" r:id="rId2" display="mailto:jenny.arvidsson@elmia.se" xr:uid="{00000000-0004-0000-0500-000001000000}"/>
    <hyperlink ref="C24" r:id="rId3" xr:uid="{00000000-0004-0000-0500-000002000000}"/>
    <hyperlink ref="F8" r:id="rId4" xr:uid="{00000000-0004-0000-0500-000003000000}"/>
    <hyperlink ref="C16" r:id="rId5" xr:uid="{00000000-0004-0000-0500-000004000000}"/>
    <hyperlink ref="F24" r:id="rId6" xr:uid="{00000000-0004-0000-0500-000005000000}"/>
    <hyperlink ref="C32" r:id="rId7" xr:uid="{00000000-0004-0000-0500-000006000000}"/>
    <hyperlink ref="F32" r:id="rId8" xr:uid="{00000000-0004-0000-0500-000007000000}"/>
    <hyperlink ref="C40" r:id="rId9" xr:uid="{00000000-0004-0000-0500-000008000000}"/>
    <hyperlink ref="F40" r:id="rId10" xr:uid="{00000000-0004-0000-0500-000009000000}"/>
    <hyperlink ref="F48" r:id="rId11" xr:uid="{00000000-0004-0000-0500-00000A000000}"/>
    <hyperlink ref="C65" r:id="rId12" xr:uid="{00000000-0004-0000-0500-00000B000000}"/>
    <hyperlink ref="C66" r:id="rId13" xr:uid="{00000000-0004-0000-0500-00000C000000}"/>
  </hyperlinks>
  <pageMargins left="0.70866141732283472" right="0.70866141732283472" top="0.74803149606299213" bottom="0.74803149606299213" header="0.31496062992125984" footer="0.31496062992125984"/>
  <pageSetup paperSize="9" scale="68" orientation="portrait" r:id="rId14"/>
  <drawing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2">
    <tabColor theme="5" tint="0.79998168889431442"/>
    <pageSetUpPr fitToPage="1"/>
  </sheetPr>
  <dimension ref="A1:N80"/>
  <sheetViews>
    <sheetView showZeros="0" zoomScaleNormal="100" zoomScaleSheetLayoutView="85" workbookViewId="0">
      <selection activeCell="Z27" sqref="Z27"/>
    </sheetView>
  </sheetViews>
  <sheetFormatPr defaultColWidth="9.140625" defaultRowHeight="15" x14ac:dyDescent="0.2"/>
  <cols>
    <col min="1" max="1" width="1.42578125" style="1" customWidth="1"/>
    <col min="2" max="2" width="16.42578125" style="5" customWidth="1"/>
    <col min="3" max="3" width="8.140625" style="7" customWidth="1"/>
    <col min="4" max="4" width="8.7109375" style="1" customWidth="1"/>
    <col min="5" max="5" width="17.28515625" style="1" customWidth="1"/>
    <col min="6" max="6" width="12.42578125" style="1" customWidth="1"/>
    <col min="7" max="7" width="18.85546875" style="1" customWidth="1"/>
    <col min="8" max="8" width="17.85546875" style="1" customWidth="1"/>
    <col min="9" max="9" width="16" style="1" customWidth="1"/>
    <col min="10" max="10" width="24.140625" style="1" customWidth="1"/>
    <col min="11" max="11" width="1.42578125" style="1" customWidth="1"/>
    <col min="12" max="16384" width="9.140625" style="1"/>
  </cols>
  <sheetData>
    <row r="1" spans="1:14" ht="8.25" customHeight="1" x14ac:dyDescent="0.2">
      <c r="A1" s="237"/>
      <c r="B1" s="235"/>
      <c r="C1" s="236"/>
      <c r="D1" s="237"/>
      <c r="E1" s="237"/>
      <c r="F1" s="237"/>
      <c r="G1" s="237"/>
      <c r="H1" s="237"/>
      <c r="I1" s="237"/>
      <c r="J1" s="237"/>
      <c r="K1" s="237"/>
    </row>
    <row r="2" spans="1:14" x14ac:dyDescent="0.2">
      <c r="A2" s="237"/>
      <c r="B2" s="87"/>
      <c r="C2" s="74"/>
      <c r="D2" s="75"/>
      <c r="E2" s="75"/>
      <c r="F2" s="75"/>
      <c r="G2" s="75"/>
      <c r="H2" s="75"/>
      <c r="I2" s="75"/>
      <c r="J2" s="88"/>
      <c r="K2" s="237"/>
    </row>
    <row r="3" spans="1:14" ht="23.25" x14ac:dyDescent="0.35">
      <c r="A3" s="237"/>
      <c r="B3" s="89"/>
      <c r="C3" s="489"/>
      <c r="D3" s="490"/>
      <c r="E3" s="490"/>
      <c r="F3" s="490"/>
      <c r="G3" s="490"/>
      <c r="H3" s="490"/>
      <c r="I3" s="490"/>
      <c r="J3" s="90"/>
      <c r="K3" s="237"/>
    </row>
    <row r="4" spans="1:14" ht="20.25" customHeight="1" thickBot="1" x14ac:dyDescent="0.4">
      <c r="A4" s="237"/>
      <c r="B4" s="89"/>
      <c r="C4" s="106"/>
      <c r="D4" s="85"/>
      <c r="E4" s="85"/>
      <c r="F4" s="85"/>
      <c r="G4" s="85"/>
      <c r="H4" s="85"/>
      <c r="I4" s="85"/>
      <c r="J4" s="90"/>
      <c r="K4" s="237"/>
    </row>
    <row r="5" spans="1:14" ht="15" customHeight="1" thickBot="1" x14ac:dyDescent="0.25">
      <c r="A5" s="237"/>
      <c r="B5" s="497" t="s">
        <v>191</v>
      </c>
      <c r="C5" s="483" t="s">
        <v>192</v>
      </c>
      <c r="D5" s="477"/>
      <c r="E5" s="477"/>
      <c r="F5" s="485" t="s">
        <v>194</v>
      </c>
      <c r="G5" s="477"/>
      <c r="H5" s="270" t="s">
        <v>193</v>
      </c>
      <c r="I5" s="271" t="s">
        <v>401</v>
      </c>
      <c r="J5" s="272" t="s">
        <v>443</v>
      </c>
      <c r="K5" s="237"/>
    </row>
    <row r="6" spans="1:14" ht="15.75" thickBot="1" x14ac:dyDescent="0.25">
      <c r="A6" s="237"/>
      <c r="B6" s="498"/>
      <c r="C6" s="512">
        <f>Utställare</f>
        <v>0</v>
      </c>
      <c r="D6" s="513"/>
      <c r="E6" s="513"/>
      <c r="F6" s="486">
        <f>Kontaktperson</f>
        <v>0</v>
      </c>
      <c r="G6" s="475"/>
      <c r="H6" s="273">
        <f>Monternr</f>
        <v>0</v>
      </c>
      <c r="I6" s="273">
        <f t="shared" ref="I6" si="0">Monterstrl</f>
        <v>0</v>
      </c>
      <c r="J6" s="274">
        <f>KVM</f>
        <v>0</v>
      </c>
      <c r="K6" s="237"/>
    </row>
    <row r="7" spans="1:14" ht="15.75" thickBot="1" x14ac:dyDescent="0.3">
      <c r="A7" s="237"/>
      <c r="B7" s="499"/>
      <c r="C7" s="483" t="s">
        <v>196</v>
      </c>
      <c r="D7" s="477"/>
      <c r="E7" s="477"/>
      <c r="F7" s="485" t="s">
        <v>400</v>
      </c>
      <c r="G7" s="481"/>
      <c r="H7" s="503" t="s">
        <v>424</v>
      </c>
      <c r="I7" s="481"/>
      <c r="J7" s="275" t="s">
        <v>444</v>
      </c>
      <c r="K7" s="237"/>
      <c r="N7" s="57"/>
    </row>
    <row r="8" spans="1:14" ht="14.25" customHeight="1" thickBot="1" x14ac:dyDescent="0.25">
      <c r="A8" s="237"/>
      <c r="B8" s="500"/>
      <c r="C8" s="484">
        <f>Mässa</f>
        <v>0</v>
      </c>
      <c r="D8" s="475"/>
      <c r="E8" s="475"/>
      <c r="F8" s="487">
        <f>Tel_Direkt</f>
        <v>0</v>
      </c>
      <c r="G8" s="475"/>
      <c r="H8" s="509">
        <f>Mobilnummer</f>
        <v>0</v>
      </c>
      <c r="I8" s="510"/>
      <c r="J8" s="276">
        <f>Ankomst</f>
        <v>0</v>
      </c>
      <c r="K8" s="237"/>
      <c r="N8" s="48"/>
    </row>
    <row r="9" spans="1:14" ht="15.75" thickBot="1" x14ac:dyDescent="0.25">
      <c r="A9" s="237"/>
      <c r="B9" s="501" t="s">
        <v>125</v>
      </c>
      <c r="C9" s="476" t="s">
        <v>445</v>
      </c>
      <c r="D9" s="477"/>
      <c r="E9" s="481"/>
      <c r="F9" s="488" t="s">
        <v>124</v>
      </c>
      <c r="G9" s="481"/>
      <c r="H9" s="488" t="s">
        <v>422</v>
      </c>
      <c r="I9" s="511"/>
      <c r="J9" s="277" t="s">
        <v>423</v>
      </c>
      <c r="K9" s="237"/>
    </row>
    <row r="10" spans="1:14" ht="14.25" customHeight="1" thickBot="1" x14ac:dyDescent="0.25">
      <c r="A10" s="237"/>
      <c r="B10" s="499"/>
      <c r="C10" s="474">
        <f>Annan_betalningsmottagare</f>
        <v>0</v>
      </c>
      <c r="D10" s="475"/>
      <c r="E10" s="475"/>
      <c r="F10" s="474">
        <f>Avvikande_adress</f>
        <v>0</v>
      </c>
      <c r="G10" s="475"/>
      <c r="H10" s="474">
        <f>Avvikande_postnr.</f>
        <v>0</v>
      </c>
      <c r="I10" s="475"/>
      <c r="J10" s="278">
        <f>Avvikande_ort</f>
        <v>0</v>
      </c>
      <c r="K10" s="237"/>
    </row>
    <row r="11" spans="1:14" ht="15.75" thickBot="1" x14ac:dyDescent="0.25">
      <c r="A11" s="237"/>
      <c r="B11" s="499"/>
      <c r="C11" s="476" t="s">
        <v>446</v>
      </c>
      <c r="D11" s="477"/>
      <c r="E11" s="477"/>
      <c r="F11" s="480" t="s">
        <v>447</v>
      </c>
      <c r="G11" s="481"/>
      <c r="H11" s="488" t="s">
        <v>448</v>
      </c>
      <c r="I11" s="477"/>
      <c r="J11" s="279"/>
      <c r="K11" s="237"/>
    </row>
    <row r="12" spans="1:14" ht="15.75" thickBot="1" x14ac:dyDescent="0.25">
      <c r="A12" s="237"/>
      <c r="B12" s="502"/>
      <c r="C12" s="478">
        <f>Avvikande_org.nr</f>
        <v>0</v>
      </c>
      <c r="D12" s="479"/>
      <c r="E12" s="479"/>
      <c r="F12" s="482">
        <f>Avvikande_epost</f>
        <v>0</v>
      </c>
      <c r="G12" s="479"/>
      <c r="H12" s="482">
        <f>Avvikande_telnr.</f>
        <v>0</v>
      </c>
      <c r="I12" s="479"/>
      <c r="J12" s="280"/>
      <c r="K12" s="237"/>
    </row>
    <row r="13" spans="1:14" ht="23.25" x14ac:dyDescent="0.35">
      <c r="A13" s="237"/>
      <c r="B13" s="89"/>
      <c r="C13" s="106"/>
      <c r="D13" s="85"/>
      <c r="E13" s="85"/>
      <c r="F13" s="85"/>
      <c r="G13" s="85"/>
      <c r="H13" s="85"/>
      <c r="I13" s="85"/>
      <c r="J13" s="90"/>
      <c r="K13" s="237"/>
    </row>
    <row r="14" spans="1:14" ht="15.75" x14ac:dyDescent="0.25">
      <c r="A14" s="237"/>
      <c r="B14" s="507" t="s">
        <v>402</v>
      </c>
      <c r="C14" s="495"/>
      <c r="D14" s="495"/>
      <c r="E14" s="495"/>
      <c r="F14" s="508"/>
      <c r="G14" s="504" t="s">
        <v>403</v>
      </c>
      <c r="H14" s="505"/>
      <c r="I14" s="506" t="s">
        <v>404</v>
      </c>
      <c r="J14" s="496"/>
      <c r="K14" s="237"/>
    </row>
    <row r="15" spans="1:14" ht="15.75" thickBot="1" x14ac:dyDescent="0.3">
      <c r="A15" s="237"/>
      <c r="B15" s="281" t="s">
        <v>451</v>
      </c>
      <c r="C15" s="282" t="s">
        <v>452</v>
      </c>
      <c r="D15" s="282" t="s">
        <v>453</v>
      </c>
      <c r="E15" s="282" t="s">
        <v>454</v>
      </c>
      <c r="F15" s="283" t="s">
        <v>554</v>
      </c>
      <c r="G15" s="284" t="s">
        <v>455</v>
      </c>
      <c r="H15" s="284" t="s">
        <v>456</v>
      </c>
      <c r="I15" s="285" t="s">
        <v>455</v>
      </c>
      <c r="J15" s="286" t="s">
        <v>456</v>
      </c>
      <c r="K15" s="237"/>
    </row>
    <row r="16" spans="1:14" ht="15.75" thickBot="1" x14ac:dyDescent="0.3">
      <c r="A16" s="237"/>
      <c r="B16" s="287" t="s">
        <v>457</v>
      </c>
      <c r="C16" s="287">
        <v>51551</v>
      </c>
      <c r="D16" s="288"/>
      <c r="E16" s="289"/>
      <c r="F16" s="287">
        <v>610</v>
      </c>
      <c r="G16" s="290" t="s">
        <v>121</v>
      </c>
      <c r="H16" s="288" t="s">
        <v>122</v>
      </c>
      <c r="I16" s="288" t="s">
        <v>121</v>
      </c>
      <c r="J16" s="288" t="s">
        <v>122</v>
      </c>
      <c r="K16" s="237"/>
    </row>
    <row r="17" spans="1:11" ht="15.75" thickBot="1" x14ac:dyDescent="0.3">
      <c r="A17" s="237"/>
      <c r="B17" s="287" t="s">
        <v>458</v>
      </c>
      <c r="C17" s="287">
        <v>51552</v>
      </c>
      <c r="D17" s="288"/>
      <c r="E17" s="289"/>
      <c r="F17" s="291">
        <v>920</v>
      </c>
      <c r="G17" s="288" t="s">
        <v>121</v>
      </c>
      <c r="H17" s="288" t="s">
        <v>122</v>
      </c>
      <c r="I17" s="288" t="s">
        <v>121</v>
      </c>
      <c r="J17" s="288" t="s">
        <v>122</v>
      </c>
      <c r="K17" s="237"/>
    </row>
    <row r="18" spans="1:11" ht="15.75" thickBot="1" x14ac:dyDescent="0.3">
      <c r="A18" s="237"/>
      <c r="B18" s="287" t="s">
        <v>459</v>
      </c>
      <c r="C18" s="287">
        <v>51553</v>
      </c>
      <c r="D18" s="288"/>
      <c r="E18" s="289"/>
      <c r="F18" s="287">
        <v>1430</v>
      </c>
      <c r="G18" s="290" t="s">
        <v>121</v>
      </c>
      <c r="H18" s="288" t="s">
        <v>122</v>
      </c>
      <c r="I18" s="288" t="s">
        <v>121</v>
      </c>
      <c r="J18" s="288" t="s">
        <v>122</v>
      </c>
      <c r="K18" s="237"/>
    </row>
    <row r="19" spans="1:11" ht="26.25" customHeight="1" x14ac:dyDescent="0.25">
      <c r="A19" s="237"/>
      <c r="B19" s="107"/>
      <c r="C19" s="108"/>
      <c r="D19" s="85"/>
      <c r="E19" s="85"/>
      <c r="F19" s="85"/>
      <c r="G19" s="85"/>
      <c r="H19" s="85"/>
      <c r="I19" s="85"/>
      <c r="J19" s="90"/>
      <c r="K19" s="237"/>
    </row>
    <row r="20" spans="1:11" x14ac:dyDescent="0.25">
      <c r="A20" s="237"/>
      <c r="B20" s="107"/>
      <c r="C20" s="108"/>
      <c r="D20" s="85"/>
      <c r="E20" s="85"/>
      <c r="F20" s="85"/>
      <c r="G20" s="85"/>
      <c r="H20" s="85"/>
      <c r="I20" s="85"/>
      <c r="J20" s="90"/>
      <c r="K20" s="237"/>
    </row>
    <row r="21" spans="1:11" ht="26.25" x14ac:dyDescent="0.4">
      <c r="A21" s="237"/>
      <c r="B21" s="491" t="s">
        <v>405</v>
      </c>
      <c r="C21" s="492"/>
      <c r="D21" s="492"/>
      <c r="E21" s="492"/>
      <c r="F21" s="492"/>
      <c r="G21" s="492"/>
      <c r="H21" s="492"/>
      <c r="I21" s="492"/>
      <c r="J21" s="493"/>
      <c r="K21" s="237"/>
    </row>
    <row r="22" spans="1:11" x14ac:dyDescent="0.25">
      <c r="A22" s="237"/>
      <c r="B22" s="494"/>
      <c r="C22" s="495"/>
      <c r="D22" s="495"/>
      <c r="E22" s="495"/>
      <c r="F22" s="495"/>
      <c r="G22" s="495"/>
      <c r="H22" s="495"/>
      <c r="I22" s="495"/>
      <c r="J22" s="496"/>
      <c r="K22" s="237"/>
    </row>
    <row r="23" spans="1:11" x14ac:dyDescent="0.25">
      <c r="A23" s="237"/>
      <c r="B23" s="292"/>
      <c r="C23" s="125"/>
      <c r="D23" s="125"/>
      <c r="E23" s="125"/>
      <c r="F23" s="125"/>
      <c r="G23" s="125"/>
      <c r="H23" s="125"/>
      <c r="I23" s="125"/>
      <c r="J23" s="126"/>
      <c r="K23" s="237"/>
    </row>
    <row r="24" spans="1:11" x14ac:dyDescent="0.25">
      <c r="A24" s="237"/>
      <c r="B24" s="293"/>
      <c r="C24" s="125"/>
      <c r="D24" s="125"/>
      <c r="E24" s="125"/>
      <c r="F24" s="125"/>
      <c r="G24" s="125"/>
      <c r="H24" s="125"/>
      <c r="I24" s="125"/>
      <c r="J24" s="126"/>
      <c r="K24" s="237"/>
    </row>
    <row r="25" spans="1:11" x14ac:dyDescent="0.25">
      <c r="A25" s="237"/>
      <c r="B25" s="293"/>
      <c r="C25" s="125"/>
      <c r="D25" s="125"/>
      <c r="E25" s="125"/>
      <c r="F25" s="125"/>
      <c r="G25" s="125"/>
      <c r="H25" s="125"/>
      <c r="I25" s="125"/>
      <c r="J25" s="126"/>
      <c r="K25" s="237"/>
    </row>
    <row r="26" spans="1:11" x14ac:dyDescent="0.25">
      <c r="A26" s="237"/>
      <c r="B26" s="293"/>
      <c r="C26" s="125"/>
      <c r="D26" s="125"/>
      <c r="E26" s="125"/>
      <c r="F26" s="125"/>
      <c r="G26" s="125"/>
      <c r="H26" s="125"/>
      <c r="I26" s="125"/>
      <c r="J26" s="126"/>
      <c r="K26" s="237"/>
    </row>
    <row r="27" spans="1:11" x14ac:dyDescent="0.25">
      <c r="A27" s="237"/>
      <c r="B27" s="293"/>
      <c r="C27" s="125"/>
      <c r="D27" s="125"/>
      <c r="E27" s="125"/>
      <c r="F27" s="125"/>
      <c r="G27" s="125"/>
      <c r="H27" s="125"/>
      <c r="I27" s="125"/>
      <c r="J27" s="126"/>
      <c r="K27" s="237"/>
    </row>
    <row r="28" spans="1:11" x14ac:dyDescent="0.25">
      <c r="A28" s="237"/>
      <c r="B28" s="110"/>
      <c r="C28" s="85"/>
      <c r="D28" s="85"/>
      <c r="E28" s="85"/>
      <c r="F28" s="85"/>
      <c r="G28" s="85"/>
      <c r="H28" s="85"/>
      <c r="I28" s="85"/>
      <c r="J28" s="109"/>
      <c r="K28" s="237"/>
    </row>
    <row r="29" spans="1:11" x14ac:dyDescent="0.25">
      <c r="A29" s="237"/>
      <c r="B29" s="110"/>
      <c r="C29" s="85"/>
      <c r="D29" s="85"/>
      <c r="E29" s="85"/>
      <c r="F29" s="85"/>
      <c r="G29" s="85"/>
      <c r="H29" s="85"/>
      <c r="I29" s="85"/>
      <c r="J29" s="109"/>
      <c r="K29" s="237"/>
    </row>
    <row r="30" spans="1:11" x14ac:dyDescent="0.25">
      <c r="A30" s="237"/>
      <c r="B30" s="110"/>
      <c r="C30" s="85"/>
      <c r="D30" s="85"/>
      <c r="E30" s="85"/>
      <c r="F30" s="85"/>
      <c r="G30" s="85"/>
      <c r="H30" s="85"/>
      <c r="I30" s="85"/>
      <c r="J30" s="109"/>
      <c r="K30" s="237"/>
    </row>
    <row r="31" spans="1:11" x14ac:dyDescent="0.25">
      <c r="A31" s="237"/>
      <c r="B31" s="110"/>
      <c r="C31" s="85"/>
      <c r="D31" s="85"/>
      <c r="E31" s="85"/>
      <c r="F31" s="85"/>
      <c r="G31" s="85"/>
      <c r="H31" s="85"/>
      <c r="I31" s="85"/>
      <c r="J31" s="109"/>
      <c r="K31" s="237"/>
    </row>
    <row r="32" spans="1:11" x14ac:dyDescent="0.25">
      <c r="A32" s="237"/>
      <c r="B32" s="110"/>
      <c r="C32" s="85"/>
      <c r="D32" s="85"/>
      <c r="E32" s="85"/>
      <c r="F32" s="85"/>
      <c r="G32" s="85"/>
      <c r="H32" s="85"/>
      <c r="I32" s="85"/>
      <c r="J32" s="109"/>
      <c r="K32" s="237"/>
    </row>
    <row r="33" spans="1:11" x14ac:dyDescent="0.25">
      <c r="A33" s="237"/>
      <c r="B33" s="110"/>
      <c r="C33" s="85"/>
      <c r="D33" s="85"/>
      <c r="E33" s="85"/>
      <c r="F33" s="85"/>
      <c r="G33" s="85"/>
      <c r="H33" s="85"/>
      <c r="I33" s="85"/>
      <c r="J33" s="109"/>
      <c r="K33" s="237"/>
    </row>
    <row r="34" spans="1:11" x14ac:dyDescent="0.25">
      <c r="A34" s="237"/>
      <c r="B34" s="110"/>
      <c r="C34" s="85"/>
      <c r="D34" s="85"/>
      <c r="E34" s="85"/>
      <c r="F34" s="85"/>
      <c r="G34" s="85"/>
      <c r="H34" s="85"/>
      <c r="I34" s="85"/>
      <c r="J34" s="109"/>
      <c r="K34" s="237"/>
    </row>
    <row r="35" spans="1:11" x14ac:dyDescent="0.25">
      <c r="A35" s="237"/>
      <c r="B35" s="110"/>
      <c r="C35" s="85"/>
      <c r="D35" s="85"/>
      <c r="E35" s="85"/>
      <c r="F35" s="85"/>
      <c r="G35" s="85"/>
      <c r="H35" s="85"/>
      <c r="I35" s="85"/>
      <c r="J35" s="109"/>
      <c r="K35" s="237"/>
    </row>
    <row r="36" spans="1:11" x14ac:dyDescent="0.25">
      <c r="A36" s="237"/>
      <c r="B36" s="110"/>
      <c r="C36" s="85"/>
      <c r="D36" s="85"/>
      <c r="E36" s="85"/>
      <c r="F36" s="85"/>
      <c r="G36" s="85"/>
      <c r="H36" s="85"/>
      <c r="I36" s="85"/>
      <c r="J36" s="109"/>
      <c r="K36" s="237"/>
    </row>
    <row r="37" spans="1:11" x14ac:dyDescent="0.25">
      <c r="A37" s="237"/>
      <c r="B37" s="110"/>
      <c r="C37" s="85"/>
      <c r="D37" s="85"/>
      <c r="E37" s="85"/>
      <c r="F37" s="85"/>
      <c r="G37" s="85"/>
      <c r="H37" s="85"/>
      <c r="I37" s="85"/>
      <c r="J37" s="109"/>
      <c r="K37" s="237"/>
    </row>
    <row r="38" spans="1:11" x14ac:dyDescent="0.25">
      <c r="A38" s="237"/>
      <c r="B38" s="110"/>
      <c r="C38" s="85"/>
      <c r="D38" s="85"/>
      <c r="E38" s="85"/>
      <c r="F38" s="85"/>
      <c r="G38" s="85"/>
      <c r="H38" s="85"/>
      <c r="I38" s="85"/>
      <c r="J38" s="109"/>
      <c r="K38" s="237"/>
    </row>
    <row r="39" spans="1:11" x14ac:dyDescent="0.25">
      <c r="A39" s="237"/>
      <c r="B39" s="110"/>
      <c r="C39" s="85"/>
      <c r="D39" s="85"/>
      <c r="E39" s="85"/>
      <c r="F39" s="85"/>
      <c r="G39" s="85"/>
      <c r="H39" s="85"/>
      <c r="I39" s="85"/>
      <c r="J39" s="109"/>
      <c r="K39" s="237"/>
    </row>
    <row r="40" spans="1:11" x14ac:dyDescent="0.25">
      <c r="A40" s="237"/>
      <c r="B40" s="110"/>
      <c r="C40" s="85"/>
      <c r="D40" s="85"/>
      <c r="E40" s="85"/>
      <c r="F40" s="85"/>
      <c r="G40" s="85"/>
      <c r="H40" s="85"/>
      <c r="I40" s="85"/>
      <c r="J40" s="109"/>
      <c r="K40" s="237"/>
    </row>
    <row r="41" spans="1:11" x14ac:dyDescent="0.25">
      <c r="A41" s="237"/>
      <c r="B41" s="110"/>
      <c r="C41" s="85"/>
      <c r="D41" s="85"/>
      <c r="E41" s="85"/>
      <c r="F41" s="85"/>
      <c r="G41" s="85"/>
      <c r="H41" s="85"/>
      <c r="I41" s="85"/>
      <c r="J41" s="109"/>
      <c r="K41" s="237"/>
    </row>
    <row r="42" spans="1:11" x14ac:dyDescent="0.25">
      <c r="A42" s="237"/>
      <c r="B42" s="110"/>
      <c r="C42" s="85"/>
      <c r="D42" s="85"/>
      <c r="E42" s="85"/>
      <c r="F42" s="85"/>
      <c r="G42" s="85"/>
      <c r="H42" s="85"/>
      <c r="I42" s="85"/>
      <c r="J42" s="109"/>
      <c r="K42" s="237"/>
    </row>
    <row r="43" spans="1:11" x14ac:dyDescent="0.25">
      <c r="A43" s="237"/>
      <c r="B43" s="110"/>
      <c r="C43" s="85"/>
      <c r="D43" s="85"/>
      <c r="E43" s="85"/>
      <c r="F43" s="85"/>
      <c r="G43" s="85"/>
      <c r="H43" s="85"/>
      <c r="I43" s="85"/>
      <c r="J43" s="109"/>
      <c r="K43" s="237"/>
    </row>
    <row r="44" spans="1:11" x14ac:dyDescent="0.25">
      <c r="A44" s="237"/>
      <c r="B44" s="110"/>
      <c r="C44" s="85"/>
      <c r="D44" s="85"/>
      <c r="E44" s="85"/>
      <c r="F44" s="85"/>
      <c r="G44" s="85"/>
      <c r="H44" s="85"/>
      <c r="I44" s="85"/>
      <c r="J44" s="109"/>
      <c r="K44" s="237"/>
    </row>
    <row r="45" spans="1:11" x14ac:dyDescent="0.25">
      <c r="A45" s="237"/>
      <c r="B45" s="110"/>
      <c r="C45" s="85"/>
      <c r="D45" s="85"/>
      <c r="E45" s="85"/>
      <c r="F45" s="85"/>
      <c r="G45" s="85"/>
      <c r="H45" s="85"/>
      <c r="I45" s="85"/>
      <c r="J45" s="109"/>
      <c r="K45" s="237"/>
    </row>
    <row r="46" spans="1:11" x14ac:dyDescent="0.25">
      <c r="A46" s="237"/>
      <c r="B46" s="110"/>
      <c r="C46" s="85"/>
      <c r="D46" s="85"/>
      <c r="E46" s="85"/>
      <c r="F46" s="85"/>
      <c r="G46" s="85"/>
      <c r="H46" s="85"/>
      <c r="I46" s="85"/>
      <c r="J46" s="109"/>
      <c r="K46" s="237"/>
    </row>
    <row r="47" spans="1:11" x14ac:dyDescent="0.25">
      <c r="A47" s="237"/>
      <c r="B47" s="110"/>
      <c r="C47" s="85"/>
      <c r="D47" s="85"/>
      <c r="E47" s="85"/>
      <c r="F47" s="85"/>
      <c r="G47" s="85"/>
      <c r="H47" s="85"/>
      <c r="I47" s="85"/>
      <c r="J47" s="109"/>
      <c r="K47" s="237"/>
    </row>
    <row r="48" spans="1:11" x14ac:dyDescent="0.25">
      <c r="A48" s="237"/>
      <c r="B48" s="110"/>
      <c r="C48" s="85"/>
      <c r="D48" s="85"/>
      <c r="E48" s="85"/>
      <c r="F48" s="85"/>
      <c r="G48" s="85"/>
      <c r="H48" s="85"/>
      <c r="I48" s="85"/>
      <c r="J48" s="109"/>
      <c r="K48" s="237"/>
    </row>
    <row r="49" spans="1:11" x14ac:dyDescent="0.25">
      <c r="A49" s="237"/>
      <c r="B49" s="110"/>
      <c r="C49" s="85"/>
      <c r="D49" s="85"/>
      <c r="E49" s="85"/>
      <c r="F49" s="85"/>
      <c r="G49" s="85"/>
      <c r="H49" s="85"/>
      <c r="I49" s="85"/>
      <c r="J49" s="109"/>
      <c r="K49" s="237"/>
    </row>
    <row r="50" spans="1:11" x14ac:dyDescent="0.25">
      <c r="A50" s="237"/>
      <c r="B50" s="110"/>
      <c r="C50" s="85"/>
      <c r="D50" s="85"/>
      <c r="E50" s="85"/>
      <c r="F50" s="85"/>
      <c r="G50" s="85"/>
      <c r="H50" s="85"/>
      <c r="I50" s="85"/>
      <c r="J50" s="109"/>
      <c r="K50" s="237"/>
    </row>
    <row r="51" spans="1:11" x14ac:dyDescent="0.25">
      <c r="A51" s="237"/>
      <c r="B51" s="110"/>
      <c r="C51" s="85"/>
      <c r="D51" s="85"/>
      <c r="E51" s="85"/>
      <c r="F51" s="85"/>
      <c r="G51" s="85"/>
      <c r="H51" s="85"/>
      <c r="I51" s="85"/>
      <c r="J51" s="109"/>
      <c r="K51" s="237"/>
    </row>
    <row r="52" spans="1:11" x14ac:dyDescent="0.25">
      <c r="A52" s="237"/>
      <c r="B52" s="110"/>
      <c r="C52" s="85"/>
      <c r="D52" s="85"/>
      <c r="E52" s="85"/>
      <c r="F52" s="85"/>
      <c r="G52" s="85"/>
      <c r="H52" s="85"/>
      <c r="I52" s="85"/>
      <c r="J52" s="109"/>
      <c r="K52" s="237"/>
    </row>
    <row r="53" spans="1:11" x14ac:dyDescent="0.25">
      <c r="A53" s="237"/>
      <c r="B53" s="110"/>
      <c r="C53" s="85"/>
      <c r="D53" s="85"/>
      <c r="E53" s="85"/>
      <c r="F53" s="85"/>
      <c r="G53" s="85"/>
      <c r="H53" s="85"/>
      <c r="I53" s="85"/>
      <c r="J53" s="109"/>
      <c r="K53" s="237"/>
    </row>
    <row r="54" spans="1:11" x14ac:dyDescent="0.25">
      <c r="A54" s="237"/>
      <c r="B54" s="110"/>
      <c r="C54" s="85"/>
      <c r="D54" s="85"/>
      <c r="E54" s="85"/>
      <c r="F54" s="85"/>
      <c r="G54" s="85"/>
      <c r="H54" s="85"/>
      <c r="I54" s="85"/>
      <c r="J54" s="109"/>
      <c r="K54" s="237"/>
    </row>
    <row r="55" spans="1:11" x14ac:dyDescent="0.25">
      <c r="A55" s="237"/>
      <c r="B55" s="110"/>
      <c r="C55" s="85"/>
      <c r="D55" s="85"/>
      <c r="E55" s="85"/>
      <c r="F55" s="85"/>
      <c r="G55" s="85"/>
      <c r="H55" s="85"/>
      <c r="I55" s="85"/>
      <c r="J55" s="109"/>
      <c r="K55" s="237"/>
    </row>
    <row r="56" spans="1:11" x14ac:dyDescent="0.25">
      <c r="A56" s="237"/>
      <c r="B56" s="110"/>
      <c r="C56" s="85"/>
      <c r="D56" s="85"/>
      <c r="E56" s="85"/>
      <c r="F56" s="85"/>
      <c r="G56" s="85"/>
      <c r="H56" s="85"/>
      <c r="I56" s="85"/>
      <c r="J56" s="109"/>
      <c r="K56" s="237"/>
    </row>
    <row r="57" spans="1:11" x14ac:dyDescent="0.25">
      <c r="A57" s="237"/>
      <c r="B57" s="110"/>
      <c r="C57" s="85"/>
      <c r="D57" s="85"/>
      <c r="E57" s="85"/>
      <c r="F57" s="85"/>
      <c r="G57" s="85"/>
      <c r="H57" s="85"/>
      <c r="I57" s="85"/>
      <c r="J57" s="109"/>
      <c r="K57" s="237"/>
    </row>
    <row r="58" spans="1:11" x14ac:dyDescent="0.25">
      <c r="A58" s="237"/>
      <c r="B58" s="110"/>
      <c r="C58" s="85"/>
      <c r="D58" s="85"/>
      <c r="E58" s="85"/>
      <c r="F58" s="85"/>
      <c r="G58" s="85"/>
      <c r="H58" s="85"/>
      <c r="I58" s="85"/>
      <c r="J58" s="109"/>
      <c r="K58" s="237"/>
    </row>
    <row r="59" spans="1:11" x14ac:dyDescent="0.25">
      <c r="A59" s="237"/>
      <c r="B59" s="110"/>
      <c r="C59" s="85"/>
      <c r="D59" s="85"/>
      <c r="E59" s="85"/>
      <c r="F59" s="85"/>
      <c r="G59" s="85"/>
      <c r="H59" s="85"/>
      <c r="I59" s="85"/>
      <c r="J59" s="109"/>
      <c r="K59" s="237"/>
    </row>
    <row r="60" spans="1:11" x14ac:dyDescent="0.25">
      <c r="A60" s="237"/>
      <c r="B60" s="110"/>
      <c r="C60" s="85"/>
      <c r="D60" s="85"/>
      <c r="E60" s="85"/>
      <c r="F60" s="85"/>
      <c r="G60" s="85"/>
      <c r="H60" s="85"/>
      <c r="I60" s="85"/>
      <c r="J60" s="109"/>
      <c r="K60" s="237"/>
    </row>
    <row r="61" spans="1:11" x14ac:dyDescent="0.25">
      <c r="A61" s="237"/>
      <c r="B61" s="110"/>
      <c r="C61" s="85"/>
      <c r="D61" s="85"/>
      <c r="E61" s="85"/>
      <c r="F61" s="85"/>
      <c r="G61" s="85"/>
      <c r="H61" s="85"/>
      <c r="I61" s="85"/>
      <c r="J61" s="109"/>
      <c r="K61" s="237"/>
    </row>
    <row r="62" spans="1:11" x14ac:dyDescent="0.25">
      <c r="A62" s="237"/>
      <c r="B62" s="110"/>
      <c r="C62" s="85"/>
      <c r="D62" s="85"/>
      <c r="E62" s="85"/>
      <c r="F62" s="85"/>
      <c r="G62" s="85"/>
      <c r="H62" s="85"/>
      <c r="I62" s="85"/>
      <c r="J62" s="109"/>
      <c r="K62" s="237"/>
    </row>
    <row r="63" spans="1:11" x14ac:dyDescent="0.25">
      <c r="A63" s="237"/>
      <c r="B63" s="110"/>
      <c r="C63" s="85"/>
      <c r="D63" s="85"/>
      <c r="E63" s="85"/>
      <c r="F63" s="85"/>
      <c r="G63" s="85"/>
      <c r="H63" s="85"/>
      <c r="I63" s="85"/>
      <c r="J63" s="109"/>
      <c r="K63" s="237"/>
    </row>
    <row r="64" spans="1:11" x14ac:dyDescent="0.25">
      <c r="A64" s="237"/>
      <c r="B64" s="110"/>
      <c r="C64" s="85"/>
      <c r="D64" s="85"/>
      <c r="E64" s="85"/>
      <c r="F64" s="85"/>
      <c r="G64" s="85"/>
      <c r="H64" s="85"/>
      <c r="I64" s="85"/>
      <c r="J64" s="109"/>
      <c r="K64" s="237"/>
    </row>
    <row r="65" spans="1:11" x14ac:dyDescent="0.25">
      <c r="A65" s="237"/>
      <c r="B65" s="110"/>
      <c r="C65" s="85"/>
      <c r="D65" s="85"/>
      <c r="E65" s="85"/>
      <c r="F65" s="85"/>
      <c r="G65" s="85"/>
      <c r="H65" s="85"/>
      <c r="I65" s="85"/>
      <c r="J65" s="109"/>
      <c r="K65" s="237"/>
    </row>
    <row r="66" spans="1:11" x14ac:dyDescent="0.25">
      <c r="A66" s="237"/>
      <c r="B66" s="110"/>
      <c r="C66" s="85"/>
      <c r="D66" s="85"/>
      <c r="E66" s="85"/>
      <c r="F66" s="85"/>
      <c r="G66" s="85"/>
      <c r="H66" s="85"/>
      <c r="I66" s="85"/>
      <c r="J66" s="109"/>
      <c r="K66" s="237"/>
    </row>
    <row r="67" spans="1:11" x14ac:dyDescent="0.25">
      <c r="A67" s="237"/>
      <c r="B67" s="110"/>
      <c r="C67" s="85"/>
      <c r="D67" s="85"/>
      <c r="E67" s="85"/>
      <c r="F67" s="85"/>
      <c r="G67" s="85"/>
      <c r="H67" s="85"/>
      <c r="I67" s="85"/>
      <c r="J67" s="109"/>
      <c r="K67" s="237"/>
    </row>
    <row r="68" spans="1:11" x14ac:dyDescent="0.25">
      <c r="A68" s="237"/>
      <c r="B68" s="110"/>
      <c r="C68" s="85"/>
      <c r="D68" s="85"/>
      <c r="E68" s="85"/>
      <c r="F68" s="85"/>
      <c r="G68" s="85"/>
      <c r="H68" s="85"/>
      <c r="I68" s="85"/>
      <c r="J68" s="109"/>
      <c r="K68" s="237"/>
    </row>
    <row r="69" spans="1:11" x14ac:dyDescent="0.25">
      <c r="A69" s="237"/>
      <c r="B69" s="110"/>
      <c r="C69" s="85"/>
      <c r="D69" s="85"/>
      <c r="E69" s="85"/>
      <c r="F69" s="85"/>
      <c r="G69" s="85"/>
      <c r="H69" s="85"/>
      <c r="I69" s="85"/>
      <c r="J69" s="109"/>
      <c r="K69" s="237"/>
    </row>
    <row r="70" spans="1:11" x14ac:dyDescent="0.25">
      <c r="A70" s="237"/>
      <c r="B70" s="110"/>
      <c r="C70" s="85"/>
      <c r="D70" s="85"/>
      <c r="E70" s="85"/>
      <c r="F70" s="85"/>
      <c r="G70" s="85"/>
      <c r="H70" s="85"/>
      <c r="I70" s="85"/>
      <c r="J70" s="109"/>
      <c r="K70" s="237"/>
    </row>
    <row r="71" spans="1:11" x14ac:dyDescent="0.25">
      <c r="A71" s="237"/>
      <c r="B71" s="110"/>
      <c r="C71" s="85"/>
      <c r="D71" s="85"/>
      <c r="E71" s="85"/>
      <c r="F71" s="85"/>
      <c r="G71" s="85"/>
      <c r="H71" s="85"/>
      <c r="I71" s="85"/>
      <c r="J71" s="109"/>
      <c r="K71" s="237"/>
    </row>
    <row r="72" spans="1:11" x14ac:dyDescent="0.25">
      <c r="A72" s="237"/>
      <c r="B72" s="110"/>
      <c r="C72" s="85"/>
      <c r="D72" s="85"/>
      <c r="E72" s="85"/>
      <c r="F72" s="85"/>
      <c r="G72" s="85"/>
      <c r="H72" s="85"/>
      <c r="I72" s="85"/>
      <c r="J72" s="109"/>
      <c r="K72" s="237"/>
    </row>
    <row r="73" spans="1:11" x14ac:dyDescent="0.25">
      <c r="A73" s="237"/>
      <c r="B73" s="110"/>
      <c r="C73" s="85"/>
      <c r="D73" s="85"/>
      <c r="E73" s="85"/>
      <c r="F73" s="85"/>
      <c r="G73" s="85"/>
      <c r="H73" s="73"/>
      <c r="I73" s="73"/>
      <c r="J73" s="73"/>
      <c r="K73" s="237"/>
    </row>
    <row r="74" spans="1:11" ht="15" customHeight="1" x14ac:dyDescent="0.2">
      <c r="A74" s="237"/>
      <c r="B74" s="468" t="s">
        <v>460</v>
      </c>
      <c r="C74" s="469"/>
      <c r="D74" s="469"/>
      <c r="E74" s="469"/>
      <c r="F74" s="469"/>
      <c r="G74" s="469"/>
      <c r="H74" s="470"/>
      <c r="I74" s="470"/>
      <c r="J74" s="471"/>
      <c r="K74" s="237"/>
    </row>
    <row r="75" spans="1:11" ht="8.25" customHeight="1" x14ac:dyDescent="0.2">
      <c r="A75" s="237"/>
      <c r="B75" s="472"/>
      <c r="C75" s="472"/>
      <c r="D75" s="472"/>
      <c r="E75" s="472"/>
      <c r="F75" s="472"/>
      <c r="G75" s="472"/>
      <c r="H75" s="473"/>
      <c r="I75" s="473"/>
      <c r="J75" s="471"/>
      <c r="K75" s="237"/>
    </row>
    <row r="76" spans="1:11" ht="15" customHeight="1" thickBot="1" x14ac:dyDescent="0.25">
      <c r="A76" s="237"/>
      <c r="B76" s="294" t="s">
        <v>461</v>
      </c>
      <c r="C76" s="294"/>
      <c r="D76" s="294"/>
      <c r="E76" s="294"/>
      <c r="F76" s="294" t="s">
        <v>462</v>
      </c>
      <c r="G76" s="294"/>
      <c r="H76" s="294"/>
      <c r="I76" s="294" t="s">
        <v>449</v>
      </c>
      <c r="J76" s="294"/>
      <c r="K76" s="237"/>
    </row>
    <row r="77" spans="1:11" thickBot="1" x14ac:dyDescent="0.25">
      <c r="A77" s="237"/>
      <c r="B77" s="465"/>
      <c r="C77" s="467"/>
      <c r="D77" s="467"/>
      <c r="E77" s="467"/>
      <c r="F77" s="465"/>
      <c r="G77" s="466"/>
      <c r="H77" s="466"/>
      <c r="I77" s="461" t="s">
        <v>121</v>
      </c>
      <c r="J77" s="462"/>
      <c r="K77" s="237"/>
    </row>
    <row r="78" spans="1:11" thickBot="1" x14ac:dyDescent="0.25">
      <c r="A78" s="237"/>
      <c r="B78" s="467"/>
      <c r="C78" s="467"/>
      <c r="D78" s="467"/>
      <c r="E78" s="467"/>
      <c r="F78" s="466"/>
      <c r="G78" s="466"/>
      <c r="H78" s="466"/>
      <c r="I78" s="463"/>
      <c r="J78" s="464"/>
      <c r="K78" s="237"/>
    </row>
    <row r="79" spans="1:11" x14ac:dyDescent="0.25">
      <c r="A79" s="237"/>
      <c r="B79" s="111"/>
      <c r="C79" s="111"/>
      <c r="D79" s="111"/>
      <c r="E79" s="111"/>
      <c r="F79" s="81"/>
      <c r="G79" s="81"/>
      <c r="H79" s="81"/>
      <c r="I79" s="81"/>
      <c r="J79" s="81"/>
      <c r="K79" s="237"/>
    </row>
    <row r="80" spans="1:11" ht="7.5" customHeight="1" x14ac:dyDescent="0.2">
      <c r="A80" s="237"/>
      <c r="B80" s="237"/>
      <c r="C80" s="237"/>
      <c r="D80" s="237"/>
      <c r="E80" s="237"/>
      <c r="F80" s="237"/>
      <c r="G80" s="237"/>
      <c r="H80" s="237"/>
      <c r="I80" s="237"/>
      <c r="J80" s="237"/>
      <c r="K80" s="237"/>
    </row>
  </sheetData>
  <mergeCells count="34">
    <mergeCell ref="C3:I3"/>
    <mergeCell ref="B21:J21"/>
    <mergeCell ref="B22:J22"/>
    <mergeCell ref="B5:B8"/>
    <mergeCell ref="B9:B12"/>
    <mergeCell ref="H7:I7"/>
    <mergeCell ref="G14:H14"/>
    <mergeCell ref="I14:J14"/>
    <mergeCell ref="B14:F14"/>
    <mergeCell ref="H8:I8"/>
    <mergeCell ref="H9:I9"/>
    <mergeCell ref="H10:I10"/>
    <mergeCell ref="H11:I11"/>
    <mergeCell ref="H12:I12"/>
    <mergeCell ref="C5:E5"/>
    <mergeCell ref="C6:E6"/>
    <mergeCell ref="C7:E7"/>
    <mergeCell ref="C8:E8"/>
    <mergeCell ref="C9:E9"/>
    <mergeCell ref="F5:G5"/>
    <mergeCell ref="F6:G6"/>
    <mergeCell ref="F7:G7"/>
    <mergeCell ref="F8:G8"/>
    <mergeCell ref="F9:G9"/>
    <mergeCell ref="I77:J78"/>
    <mergeCell ref="F77:H78"/>
    <mergeCell ref="B77:E78"/>
    <mergeCell ref="B74:J75"/>
    <mergeCell ref="C10:E10"/>
    <mergeCell ref="C11:E11"/>
    <mergeCell ref="C12:E12"/>
    <mergeCell ref="F10:G10"/>
    <mergeCell ref="F11:G11"/>
    <mergeCell ref="F12:G12"/>
  </mergeCells>
  <pageMargins left="0.7" right="0.7" top="0.75" bottom="0.75" header="0.3" footer="0.3"/>
  <pageSetup paperSize="9" scale="6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tabColor theme="7" tint="0.79998168889431442"/>
    <pageSetUpPr fitToPage="1"/>
  </sheetPr>
  <dimension ref="A1:P91"/>
  <sheetViews>
    <sheetView showZeros="0" zoomScale="90" zoomScaleNormal="90" zoomScaleSheetLayoutView="85" workbookViewId="0">
      <selection activeCell="E91" sqref="E91"/>
    </sheetView>
  </sheetViews>
  <sheetFormatPr defaultColWidth="9.140625" defaultRowHeight="15.75" x14ac:dyDescent="0.25"/>
  <cols>
    <col min="1" max="1" width="1.42578125" style="1" customWidth="1"/>
    <col min="2" max="2" width="17.140625" style="20" customWidth="1"/>
    <col min="3" max="3" width="32.7109375" style="5" customWidth="1"/>
    <col min="4" max="4" width="21.5703125" style="7" customWidth="1"/>
    <col min="5" max="5" width="15.7109375" style="1" customWidth="1"/>
    <col min="6" max="6" width="17.5703125" style="1" customWidth="1"/>
    <col min="7" max="7" width="20.140625" style="1" customWidth="1"/>
    <col min="8" max="8" width="24.42578125" style="1" customWidth="1"/>
    <col min="9" max="9" width="1.42578125" style="1" customWidth="1"/>
    <col min="10" max="16384" width="9.140625" style="1"/>
  </cols>
  <sheetData>
    <row r="1" spans="1:13" ht="7.5" customHeight="1" x14ac:dyDescent="0.2">
      <c r="A1" s="237"/>
      <c r="B1" s="237"/>
      <c r="C1" s="237"/>
      <c r="D1" s="237"/>
      <c r="E1" s="237"/>
      <c r="F1" s="237"/>
      <c r="G1" s="237"/>
      <c r="H1" s="237"/>
      <c r="I1" s="237"/>
    </row>
    <row r="2" spans="1:13" x14ac:dyDescent="0.25">
      <c r="A2" s="237"/>
      <c r="B2" s="112"/>
      <c r="C2" s="79"/>
      <c r="D2" s="74"/>
      <c r="E2" s="75"/>
      <c r="F2" s="75"/>
      <c r="G2" s="75"/>
      <c r="H2" s="88"/>
      <c r="I2" s="237"/>
    </row>
    <row r="3" spans="1:13" x14ac:dyDescent="0.25">
      <c r="A3" s="237"/>
      <c r="B3" s="112"/>
      <c r="C3" s="63"/>
      <c r="D3" s="76"/>
      <c r="E3" s="62"/>
      <c r="F3" s="62"/>
      <c r="G3" s="62"/>
      <c r="H3" s="90"/>
      <c r="I3" s="237"/>
    </row>
    <row r="4" spans="1:13" ht="30" customHeight="1" thickBot="1" x14ac:dyDescent="0.4">
      <c r="A4" s="237"/>
      <c r="B4" s="62"/>
      <c r="C4" s="63"/>
      <c r="D4" s="66"/>
      <c r="E4" s="62"/>
      <c r="F4" s="62"/>
      <c r="G4" s="62"/>
      <c r="H4" s="90"/>
      <c r="I4" s="237"/>
    </row>
    <row r="5" spans="1:13" ht="14.25" customHeight="1" thickBot="1" x14ac:dyDescent="0.25">
      <c r="A5" s="237"/>
      <c r="B5" s="514" t="s">
        <v>191</v>
      </c>
      <c r="C5" s="330" t="s">
        <v>192</v>
      </c>
      <c r="D5" s="485" t="s">
        <v>194</v>
      </c>
      <c r="E5" s="518"/>
      <c r="F5" s="270" t="s">
        <v>463</v>
      </c>
      <c r="G5" s="271" t="s">
        <v>401</v>
      </c>
      <c r="H5" s="272" t="s">
        <v>443</v>
      </c>
      <c r="I5" s="237"/>
    </row>
    <row r="6" spans="1:13" thickBot="1" x14ac:dyDescent="0.3">
      <c r="A6" s="237"/>
      <c r="B6" s="515"/>
      <c r="C6" s="273">
        <f>Utställare</f>
        <v>0</v>
      </c>
      <c r="D6" s="486">
        <f>Kontaktperson</f>
        <v>0</v>
      </c>
      <c r="E6" s="487"/>
      <c r="F6" s="273">
        <f>Monternr</f>
        <v>0</v>
      </c>
      <c r="G6" s="273">
        <f t="shared" ref="G6" si="0">Monterstrl</f>
        <v>0</v>
      </c>
      <c r="H6" s="274">
        <f>KVM</f>
        <v>0</v>
      </c>
      <c r="I6" s="237"/>
      <c r="J6" s="52"/>
    </row>
    <row r="7" spans="1:13" thickBot="1" x14ac:dyDescent="0.3">
      <c r="A7" s="237"/>
      <c r="B7" s="516"/>
      <c r="C7" s="330" t="s">
        <v>196</v>
      </c>
      <c r="D7" s="270" t="s">
        <v>400</v>
      </c>
      <c r="E7" s="270"/>
      <c r="F7" s="295" t="s">
        <v>424</v>
      </c>
      <c r="G7" s="295"/>
      <c r="H7" s="275" t="s">
        <v>444</v>
      </c>
      <c r="I7" s="237"/>
      <c r="J7" s="52"/>
      <c r="M7" s="57"/>
    </row>
    <row r="8" spans="1:13" ht="15" thickBot="1" x14ac:dyDescent="0.25">
      <c r="A8" s="237"/>
      <c r="B8" s="517"/>
      <c r="C8" s="273">
        <f>Mässa</f>
        <v>0</v>
      </c>
      <c r="D8" s="130">
        <f>Tel_Direkt</f>
        <v>0</v>
      </c>
      <c r="E8" s="130"/>
      <c r="F8" s="113">
        <f>Mobilnummer</f>
        <v>0</v>
      </c>
      <c r="G8" s="113"/>
      <c r="H8" s="360">
        <f>Ankomst</f>
        <v>0</v>
      </c>
      <c r="I8" s="237"/>
      <c r="J8" s="55"/>
      <c r="M8" s="48"/>
    </row>
    <row r="9" spans="1:13" thickBot="1" x14ac:dyDescent="0.25">
      <c r="A9" s="237"/>
      <c r="B9" s="528" t="s">
        <v>125</v>
      </c>
      <c r="C9" s="361" t="s">
        <v>445</v>
      </c>
      <c r="D9" s="503" t="s">
        <v>124</v>
      </c>
      <c r="E9" s="541"/>
      <c r="F9" s="295" t="s">
        <v>422</v>
      </c>
      <c r="G9" s="270"/>
      <c r="H9" s="275" t="s">
        <v>423</v>
      </c>
      <c r="I9" s="237"/>
      <c r="J9" s="56"/>
    </row>
    <row r="10" spans="1:13" ht="15" thickBot="1" x14ac:dyDescent="0.25">
      <c r="A10" s="237"/>
      <c r="B10" s="529"/>
      <c r="C10" s="362">
        <f>Annan_betalningsmottagare</f>
        <v>0</v>
      </c>
      <c r="D10" s="362">
        <f>Avvikande_adress</f>
        <v>0</v>
      </c>
      <c r="E10" s="294"/>
      <c r="F10" s="362">
        <f>Avvikande_postnr.</f>
        <v>0</v>
      </c>
      <c r="G10" s="362"/>
      <c r="H10" s="363">
        <f>Avvikande_ort</f>
        <v>0</v>
      </c>
      <c r="I10" s="237"/>
      <c r="J10" s="13"/>
    </row>
    <row r="11" spans="1:13" ht="15" thickBot="1" x14ac:dyDescent="0.25">
      <c r="A11" s="237"/>
      <c r="B11" s="530"/>
      <c r="C11" s="330" t="s">
        <v>446</v>
      </c>
      <c r="D11" s="485" t="s">
        <v>447</v>
      </c>
      <c r="E11" s="520"/>
      <c r="F11" s="295" t="s">
        <v>448</v>
      </c>
      <c r="G11" s="270"/>
      <c r="H11" s="272"/>
      <c r="I11" s="237"/>
    </row>
    <row r="12" spans="1:13" ht="15" thickBot="1" x14ac:dyDescent="0.25">
      <c r="A12" s="237"/>
      <c r="B12" s="531"/>
      <c r="C12" s="364">
        <f>Avvikande_org.nr</f>
        <v>0</v>
      </c>
      <c r="D12" s="521">
        <f>Avvikande_epost</f>
        <v>0</v>
      </c>
      <c r="E12" s="521"/>
      <c r="F12" s="365">
        <f>Avvikande_telnr.</f>
        <v>0</v>
      </c>
      <c r="G12" s="365"/>
      <c r="H12" s="366"/>
      <c r="I12" s="237"/>
    </row>
    <row r="13" spans="1:13" ht="15" x14ac:dyDescent="0.2">
      <c r="A13" s="237"/>
      <c r="B13" s="62"/>
      <c r="C13" s="63"/>
      <c r="D13" s="64"/>
      <c r="E13" s="62"/>
      <c r="F13" s="62"/>
      <c r="G13" s="62"/>
      <c r="H13" s="90"/>
      <c r="I13" s="237"/>
    </row>
    <row r="14" spans="1:13" ht="15" x14ac:dyDescent="0.2">
      <c r="A14" s="237"/>
      <c r="B14" s="62"/>
      <c r="C14" s="63"/>
      <c r="D14" s="64"/>
      <c r="E14" s="62"/>
      <c r="F14" s="62"/>
      <c r="G14" s="62"/>
      <c r="H14" s="90"/>
      <c r="I14" s="237"/>
    </row>
    <row r="15" spans="1:13" ht="15" x14ac:dyDescent="0.2">
      <c r="A15" s="237"/>
      <c r="B15" s="62"/>
      <c r="C15" s="63"/>
      <c r="D15" s="64"/>
      <c r="E15" s="62"/>
      <c r="F15" s="62"/>
      <c r="G15" s="62"/>
      <c r="H15" s="90"/>
      <c r="I15" s="237"/>
    </row>
    <row r="16" spans="1:13" ht="15" x14ac:dyDescent="0.2">
      <c r="A16" s="237"/>
      <c r="B16" s="62"/>
      <c r="C16" s="63"/>
      <c r="D16" s="64"/>
      <c r="E16" s="62"/>
      <c r="F16" s="62"/>
      <c r="G16" s="62"/>
      <c r="H16" s="90"/>
      <c r="I16" s="237"/>
    </row>
    <row r="17" spans="1:16" ht="15" x14ac:dyDescent="0.2">
      <c r="A17" s="237"/>
      <c r="B17" s="62"/>
      <c r="C17" s="63"/>
      <c r="D17" s="64"/>
      <c r="E17" s="62"/>
      <c r="F17" s="62"/>
      <c r="G17" s="62"/>
      <c r="H17" s="90"/>
      <c r="I17" s="237"/>
    </row>
    <row r="18" spans="1:16" ht="15" x14ac:dyDescent="0.2">
      <c r="A18" s="237"/>
      <c r="B18" s="62"/>
      <c r="C18" s="63"/>
      <c r="D18" s="64"/>
      <c r="E18" s="62"/>
      <c r="F18" s="62"/>
      <c r="G18" s="62"/>
      <c r="H18" s="90"/>
      <c r="I18" s="237"/>
      <c r="P18" s="13"/>
    </row>
    <row r="19" spans="1:16" ht="15" x14ac:dyDescent="0.2">
      <c r="A19" s="237"/>
      <c r="B19" s="62"/>
      <c r="C19" s="63"/>
      <c r="D19" s="64"/>
      <c r="E19" s="62"/>
      <c r="F19" s="62"/>
      <c r="G19" s="62"/>
      <c r="H19" s="90"/>
      <c r="I19" s="237"/>
    </row>
    <row r="20" spans="1:16" ht="15" x14ac:dyDescent="0.2">
      <c r="A20" s="237"/>
      <c r="B20" s="62"/>
      <c r="C20" s="63"/>
      <c r="D20" s="64"/>
      <c r="E20" s="62"/>
      <c r="F20" s="62"/>
      <c r="G20" s="62"/>
      <c r="H20" s="90"/>
      <c r="I20" s="237"/>
    </row>
    <row r="21" spans="1:16" ht="15" x14ac:dyDescent="0.2">
      <c r="A21" s="237"/>
      <c r="B21" s="62"/>
      <c r="C21" s="63"/>
      <c r="D21" s="64"/>
      <c r="E21" s="62"/>
      <c r="F21" s="62"/>
      <c r="G21" s="62"/>
      <c r="H21" s="90"/>
      <c r="I21" s="237"/>
    </row>
    <row r="22" spans="1:16" ht="15" x14ac:dyDescent="0.2">
      <c r="A22" s="237"/>
      <c r="B22" s="62"/>
      <c r="C22" s="63"/>
      <c r="D22" s="64"/>
      <c r="E22" s="62"/>
      <c r="F22" s="62"/>
      <c r="G22" s="62"/>
      <c r="H22" s="90"/>
      <c r="I22" s="237"/>
    </row>
    <row r="23" spans="1:16" ht="15" x14ac:dyDescent="0.2">
      <c r="A23" s="237"/>
      <c r="B23" s="62"/>
      <c r="C23" s="63"/>
      <c r="D23" s="64"/>
      <c r="E23" s="62"/>
      <c r="F23" s="62"/>
      <c r="G23" s="62"/>
      <c r="H23" s="90"/>
      <c r="I23" s="237"/>
    </row>
    <row r="24" spans="1:16" ht="15" x14ac:dyDescent="0.2">
      <c r="A24" s="237"/>
      <c r="B24" s="62"/>
      <c r="C24" s="63"/>
      <c r="D24" s="64"/>
      <c r="E24" s="62"/>
      <c r="F24" s="62"/>
      <c r="G24" s="62"/>
      <c r="H24" s="90"/>
      <c r="I24" s="237"/>
    </row>
    <row r="25" spans="1:16" ht="15" x14ac:dyDescent="0.2">
      <c r="A25" s="237"/>
      <c r="B25" s="62"/>
      <c r="C25" s="63"/>
      <c r="D25" s="64"/>
      <c r="E25" s="62"/>
      <c r="F25" s="62"/>
      <c r="G25" s="62"/>
      <c r="H25" s="90"/>
      <c r="I25" s="237"/>
    </row>
    <row r="26" spans="1:16" ht="15" x14ac:dyDescent="0.2">
      <c r="A26" s="237"/>
      <c r="B26" s="62"/>
      <c r="C26" s="63"/>
      <c r="D26" s="64"/>
      <c r="E26" s="62"/>
      <c r="F26" s="62"/>
      <c r="G26" s="62"/>
      <c r="H26" s="90"/>
      <c r="I26" s="237"/>
    </row>
    <row r="27" spans="1:16" ht="15" x14ac:dyDescent="0.2">
      <c r="A27" s="237"/>
      <c r="B27" s="62"/>
      <c r="C27" s="63"/>
      <c r="D27" s="64"/>
      <c r="E27" s="62"/>
      <c r="F27" s="62"/>
      <c r="G27" s="62"/>
      <c r="H27" s="90"/>
      <c r="I27" s="237"/>
    </row>
    <row r="28" spans="1:16" ht="15" x14ac:dyDescent="0.2">
      <c r="A28" s="237"/>
      <c r="B28" s="62"/>
      <c r="C28" s="63"/>
      <c r="D28" s="64"/>
      <c r="E28" s="62"/>
      <c r="F28" s="62"/>
      <c r="G28" s="62"/>
      <c r="H28" s="90"/>
      <c r="I28" s="237"/>
    </row>
    <row r="29" spans="1:16" ht="18.75" x14ac:dyDescent="0.3">
      <c r="A29" s="237"/>
      <c r="B29" s="337" t="s">
        <v>535</v>
      </c>
      <c r="C29" s="262"/>
      <c r="D29" s="68"/>
      <c r="E29" s="69"/>
      <c r="F29" s="62"/>
      <c r="G29" s="62"/>
      <c r="H29" s="90"/>
      <c r="I29" s="237"/>
    </row>
    <row r="30" spans="1:16" thickBot="1" x14ac:dyDescent="0.25">
      <c r="A30" s="237"/>
      <c r="B30" s="62"/>
      <c r="C30" s="63"/>
      <c r="D30" s="73"/>
      <c r="E30" s="73"/>
      <c r="F30" s="73"/>
      <c r="G30" s="73"/>
      <c r="H30" s="90"/>
      <c r="I30" s="237"/>
    </row>
    <row r="31" spans="1:16" ht="14.25" customHeight="1" x14ac:dyDescent="0.2">
      <c r="A31" s="237"/>
      <c r="B31" s="532" t="s">
        <v>104</v>
      </c>
      <c r="C31" s="533"/>
      <c r="D31" s="533"/>
      <c r="E31" s="533"/>
      <c r="F31" s="533"/>
      <c r="G31" s="533"/>
      <c r="H31" s="534"/>
      <c r="I31" s="237"/>
    </row>
    <row r="32" spans="1:16" ht="14.25" customHeight="1" x14ac:dyDescent="0.2">
      <c r="A32" s="237"/>
      <c r="B32" s="535"/>
      <c r="C32" s="536"/>
      <c r="D32" s="536"/>
      <c r="E32" s="536"/>
      <c r="F32" s="536"/>
      <c r="G32" s="536"/>
      <c r="H32" s="537"/>
      <c r="I32" s="237"/>
    </row>
    <row r="33" spans="1:9" ht="14.25" customHeight="1" x14ac:dyDescent="0.2">
      <c r="A33" s="237"/>
      <c r="B33" s="535"/>
      <c r="C33" s="536"/>
      <c r="D33" s="536"/>
      <c r="E33" s="536"/>
      <c r="F33" s="536"/>
      <c r="G33" s="536"/>
      <c r="H33" s="537"/>
      <c r="I33" s="237"/>
    </row>
    <row r="34" spans="1:9" ht="14.25" customHeight="1" x14ac:dyDescent="0.2">
      <c r="A34" s="237"/>
      <c r="B34" s="535"/>
      <c r="C34" s="536"/>
      <c r="D34" s="536"/>
      <c r="E34" s="536"/>
      <c r="F34" s="536"/>
      <c r="G34" s="536"/>
      <c r="H34" s="537"/>
      <c r="I34" s="237"/>
    </row>
    <row r="35" spans="1:9" ht="14.25" customHeight="1" x14ac:dyDescent="0.2">
      <c r="A35" s="237"/>
      <c r="B35" s="535"/>
      <c r="C35" s="536"/>
      <c r="D35" s="536"/>
      <c r="E35" s="536"/>
      <c r="F35" s="536"/>
      <c r="G35" s="536"/>
      <c r="H35" s="537"/>
      <c r="I35" s="237"/>
    </row>
    <row r="36" spans="1:9" ht="14.25" customHeight="1" x14ac:dyDescent="0.2">
      <c r="A36" s="237"/>
      <c r="B36" s="535"/>
      <c r="C36" s="536"/>
      <c r="D36" s="536"/>
      <c r="E36" s="536"/>
      <c r="F36" s="536"/>
      <c r="G36" s="536"/>
      <c r="H36" s="537"/>
      <c r="I36" s="237"/>
    </row>
    <row r="37" spans="1:9" ht="14.25" customHeight="1" x14ac:dyDescent="0.2">
      <c r="A37" s="237"/>
      <c r="B37" s="535"/>
      <c r="C37" s="536"/>
      <c r="D37" s="536"/>
      <c r="E37" s="536"/>
      <c r="F37" s="536"/>
      <c r="G37" s="536"/>
      <c r="H37" s="537"/>
      <c r="I37" s="237"/>
    </row>
    <row r="38" spans="1:9" ht="14.25" customHeight="1" x14ac:dyDescent="0.2">
      <c r="A38" s="237"/>
      <c r="B38" s="535"/>
      <c r="C38" s="536"/>
      <c r="D38" s="536"/>
      <c r="E38" s="536"/>
      <c r="F38" s="536"/>
      <c r="G38" s="536"/>
      <c r="H38" s="537"/>
      <c r="I38" s="237"/>
    </row>
    <row r="39" spans="1:9" ht="14.25" customHeight="1" thickBot="1" x14ac:dyDescent="0.25">
      <c r="A39" s="237"/>
      <c r="B39" s="538"/>
      <c r="C39" s="539"/>
      <c r="D39" s="539"/>
      <c r="E39" s="539"/>
      <c r="F39" s="539"/>
      <c r="G39" s="539"/>
      <c r="H39" s="540"/>
      <c r="I39" s="237"/>
    </row>
    <row r="40" spans="1:9" ht="15" x14ac:dyDescent="0.2">
      <c r="A40" s="237"/>
      <c r="B40" s="62"/>
      <c r="C40" s="63"/>
      <c r="D40" s="73"/>
      <c r="E40" s="73"/>
      <c r="F40" s="73"/>
      <c r="G40" s="73"/>
      <c r="H40" s="90"/>
      <c r="I40" s="237"/>
    </row>
    <row r="41" spans="1:9" ht="15" x14ac:dyDescent="0.2">
      <c r="A41" s="237"/>
      <c r="B41" s="62"/>
      <c r="C41" s="63"/>
      <c r="D41" s="73"/>
      <c r="E41" s="73"/>
      <c r="F41" s="73"/>
      <c r="G41" s="73"/>
      <c r="H41" s="90"/>
      <c r="I41" s="237"/>
    </row>
    <row r="42" spans="1:9" ht="15" x14ac:dyDescent="0.2">
      <c r="A42" s="237"/>
      <c r="B42" s="62"/>
      <c r="C42" s="63"/>
      <c r="D42" s="73"/>
      <c r="E42" s="73"/>
      <c r="F42" s="73"/>
      <c r="G42" s="73"/>
      <c r="H42" s="90"/>
      <c r="I42" s="237"/>
    </row>
    <row r="43" spans="1:9" ht="15" x14ac:dyDescent="0.2">
      <c r="A43" s="237"/>
      <c r="B43" s="62"/>
      <c r="C43" s="63"/>
      <c r="D43" s="73"/>
      <c r="E43" s="73"/>
      <c r="F43" s="73"/>
      <c r="G43" s="73"/>
      <c r="H43" s="90"/>
      <c r="I43" s="237"/>
    </row>
    <row r="44" spans="1:9" ht="15" x14ac:dyDescent="0.2">
      <c r="A44" s="237"/>
      <c r="B44" s="62"/>
      <c r="C44" s="63"/>
      <c r="D44" s="73"/>
      <c r="E44" s="73"/>
      <c r="F44" s="73"/>
      <c r="G44" s="73"/>
      <c r="H44" s="90"/>
      <c r="I44" s="237"/>
    </row>
    <row r="45" spans="1:9" ht="15" x14ac:dyDescent="0.2">
      <c r="A45" s="237"/>
      <c r="B45" s="62"/>
      <c r="C45" s="63"/>
      <c r="D45" s="73"/>
      <c r="E45" s="73"/>
      <c r="F45" s="73"/>
      <c r="G45" s="73"/>
      <c r="H45" s="90"/>
      <c r="I45" s="237"/>
    </row>
    <row r="46" spans="1:9" ht="15" x14ac:dyDescent="0.2">
      <c r="A46" s="237"/>
      <c r="B46" s="62"/>
      <c r="C46" s="63"/>
      <c r="D46" s="73"/>
      <c r="E46" s="73"/>
      <c r="F46" s="73"/>
      <c r="G46" s="73"/>
      <c r="H46" s="90"/>
      <c r="I46" s="237"/>
    </row>
    <row r="47" spans="1:9" ht="15" x14ac:dyDescent="0.2">
      <c r="A47" s="237"/>
      <c r="B47" s="62"/>
      <c r="C47" s="63"/>
      <c r="D47" s="73"/>
      <c r="E47" s="73"/>
      <c r="F47" s="73"/>
      <c r="G47" s="73"/>
      <c r="H47" s="90"/>
      <c r="I47" s="237"/>
    </row>
    <row r="48" spans="1:9" ht="15" x14ac:dyDescent="0.2">
      <c r="A48" s="237"/>
      <c r="B48" s="62"/>
      <c r="C48" s="77"/>
      <c r="D48" s="64"/>
      <c r="E48" s="62"/>
      <c r="F48" s="62"/>
      <c r="G48" s="62"/>
      <c r="H48" s="90"/>
      <c r="I48" s="237"/>
    </row>
    <row r="49" spans="1:9" ht="15" x14ac:dyDescent="0.2">
      <c r="A49" s="237"/>
      <c r="B49" s="62"/>
      <c r="C49" s="77"/>
      <c r="D49" s="76"/>
      <c r="E49" s="73"/>
      <c r="F49" s="73"/>
      <c r="G49" s="73"/>
      <c r="H49" s="90"/>
      <c r="I49" s="237"/>
    </row>
    <row r="50" spans="1:9" ht="15" x14ac:dyDescent="0.2">
      <c r="A50" s="237"/>
      <c r="B50" s="62"/>
      <c r="C50" s="77"/>
      <c r="D50" s="76"/>
      <c r="E50" s="73"/>
      <c r="F50" s="73"/>
      <c r="G50" s="73"/>
      <c r="H50" s="90"/>
      <c r="I50" s="237"/>
    </row>
    <row r="51" spans="1:9" ht="15" x14ac:dyDescent="0.2">
      <c r="A51" s="237"/>
      <c r="B51" s="62"/>
      <c r="C51" s="77"/>
      <c r="D51" s="76"/>
      <c r="E51" s="73"/>
      <c r="F51" s="73"/>
      <c r="G51" s="73"/>
      <c r="H51" s="90"/>
      <c r="I51" s="237"/>
    </row>
    <row r="52" spans="1:9" ht="15" x14ac:dyDescent="0.2">
      <c r="A52" s="237"/>
      <c r="B52" s="62"/>
      <c r="C52" s="77"/>
      <c r="D52" s="76"/>
      <c r="E52" s="73"/>
      <c r="F52" s="73"/>
      <c r="G52" s="73"/>
      <c r="H52" s="90"/>
      <c r="I52" s="237"/>
    </row>
    <row r="53" spans="1:9" ht="15" x14ac:dyDescent="0.2">
      <c r="A53" s="237"/>
      <c r="B53" s="62"/>
      <c r="C53" s="77"/>
      <c r="D53" s="76"/>
      <c r="E53" s="73"/>
      <c r="F53" s="73"/>
      <c r="G53" s="73"/>
      <c r="H53" s="90"/>
      <c r="I53" s="237"/>
    </row>
    <row r="54" spans="1:9" ht="15" x14ac:dyDescent="0.2">
      <c r="A54" s="237"/>
      <c r="B54" s="62"/>
      <c r="C54" s="77"/>
      <c r="D54" s="76"/>
      <c r="E54" s="73"/>
      <c r="F54" s="73"/>
      <c r="G54" s="73"/>
      <c r="H54" s="90"/>
      <c r="I54" s="237"/>
    </row>
    <row r="55" spans="1:9" ht="15" x14ac:dyDescent="0.2">
      <c r="A55" s="237"/>
      <c r="B55" s="62"/>
      <c r="C55" s="77"/>
      <c r="D55" s="76"/>
      <c r="E55" s="73"/>
      <c r="F55" s="73"/>
      <c r="G55" s="73"/>
      <c r="H55" s="90"/>
      <c r="I55" s="237"/>
    </row>
    <row r="56" spans="1:9" ht="15" x14ac:dyDescent="0.2">
      <c r="A56" s="237"/>
      <c r="B56" s="62"/>
      <c r="C56" s="77"/>
      <c r="D56" s="76"/>
      <c r="E56" s="73"/>
      <c r="F56" s="73"/>
      <c r="G56" s="73"/>
      <c r="H56" s="90"/>
      <c r="I56" s="237"/>
    </row>
    <row r="57" spans="1:9" ht="15" x14ac:dyDescent="0.2">
      <c r="A57" s="237"/>
      <c r="B57" s="62"/>
      <c r="C57" s="77"/>
      <c r="D57" s="76"/>
      <c r="E57" s="73"/>
      <c r="F57" s="73"/>
      <c r="G57" s="73"/>
      <c r="H57" s="90"/>
      <c r="I57" s="237"/>
    </row>
    <row r="58" spans="1:9" ht="15" x14ac:dyDescent="0.2">
      <c r="A58" s="237"/>
      <c r="B58" s="62"/>
      <c r="C58" s="77"/>
      <c r="D58" s="76"/>
      <c r="E58" s="73"/>
      <c r="F58" s="73"/>
      <c r="G58" s="73"/>
      <c r="H58" s="90"/>
      <c r="I58" s="237"/>
    </row>
    <row r="59" spans="1:9" ht="15" x14ac:dyDescent="0.2">
      <c r="A59" s="237"/>
      <c r="B59" s="62"/>
      <c r="C59" s="77"/>
      <c r="D59" s="76"/>
      <c r="E59" s="73"/>
      <c r="F59" s="73"/>
      <c r="G59" s="73"/>
      <c r="H59" s="90"/>
      <c r="I59" s="237"/>
    </row>
    <row r="60" spans="1:9" ht="15" x14ac:dyDescent="0.2">
      <c r="A60" s="237"/>
      <c r="B60" s="62"/>
      <c r="C60" s="77"/>
      <c r="D60" s="76"/>
      <c r="E60" s="73"/>
      <c r="F60" s="73"/>
      <c r="G60" s="73"/>
      <c r="H60" s="90"/>
      <c r="I60" s="237"/>
    </row>
    <row r="61" spans="1:9" ht="15" x14ac:dyDescent="0.2">
      <c r="A61" s="237"/>
      <c r="B61" s="62"/>
      <c r="C61" s="77"/>
      <c r="D61" s="76"/>
      <c r="E61" s="73"/>
      <c r="F61" s="73"/>
      <c r="G61" s="73"/>
      <c r="H61" s="90"/>
      <c r="I61" s="237"/>
    </row>
    <row r="62" spans="1:9" ht="15" x14ac:dyDescent="0.2">
      <c r="A62" s="237"/>
      <c r="B62" s="62"/>
      <c r="C62" s="77"/>
      <c r="D62" s="76"/>
      <c r="E62" s="73"/>
      <c r="F62" s="73"/>
      <c r="G62" s="73"/>
      <c r="H62" s="90"/>
      <c r="I62" s="237"/>
    </row>
    <row r="63" spans="1:9" ht="15" x14ac:dyDescent="0.2">
      <c r="A63" s="237"/>
      <c r="B63" s="62"/>
      <c r="C63" s="77"/>
      <c r="D63" s="76"/>
      <c r="E63" s="73"/>
      <c r="F63" s="73"/>
      <c r="G63" s="73"/>
      <c r="H63" s="90"/>
      <c r="I63" s="237"/>
    </row>
    <row r="64" spans="1:9" ht="15" x14ac:dyDescent="0.2">
      <c r="A64" s="237"/>
      <c r="B64" s="62"/>
      <c r="C64" s="77"/>
      <c r="D64" s="76"/>
      <c r="E64" s="73"/>
      <c r="F64" s="73"/>
      <c r="G64" s="73"/>
      <c r="H64" s="90"/>
      <c r="I64" s="237"/>
    </row>
    <row r="65" spans="1:9" ht="15" x14ac:dyDescent="0.2">
      <c r="A65" s="237"/>
      <c r="B65" s="62"/>
      <c r="C65" s="77"/>
      <c r="D65" s="76"/>
      <c r="E65" s="73"/>
      <c r="F65" s="73"/>
      <c r="G65" s="73"/>
      <c r="H65" s="90"/>
      <c r="I65" s="237"/>
    </row>
    <row r="66" spans="1:9" ht="15" x14ac:dyDescent="0.2">
      <c r="A66" s="237"/>
      <c r="B66" s="62"/>
      <c r="C66" s="77"/>
      <c r="D66" s="76"/>
      <c r="E66" s="73"/>
      <c r="F66" s="73"/>
      <c r="G66" s="73"/>
      <c r="H66" s="90"/>
      <c r="I66" s="237"/>
    </row>
    <row r="67" spans="1:9" ht="15" x14ac:dyDescent="0.2">
      <c r="A67" s="237"/>
      <c r="B67" s="62"/>
      <c r="C67" s="77"/>
      <c r="D67" s="76"/>
      <c r="E67" s="73"/>
      <c r="F67" s="73"/>
      <c r="G67" s="73"/>
      <c r="H67" s="90"/>
      <c r="I67" s="237"/>
    </row>
    <row r="68" spans="1:9" ht="15" x14ac:dyDescent="0.2">
      <c r="A68" s="237"/>
      <c r="B68" s="62"/>
      <c r="C68" s="77"/>
      <c r="D68" s="76"/>
      <c r="E68" s="73"/>
      <c r="F68" s="73"/>
      <c r="G68" s="73"/>
      <c r="H68" s="90"/>
      <c r="I68" s="237"/>
    </row>
    <row r="69" spans="1:9" ht="15" x14ac:dyDescent="0.2">
      <c r="A69" s="237"/>
      <c r="B69" s="62"/>
      <c r="C69" s="77"/>
      <c r="D69" s="76"/>
      <c r="E69" s="73"/>
      <c r="F69" s="73"/>
      <c r="G69" s="73"/>
      <c r="H69" s="90"/>
      <c r="I69" s="237"/>
    </row>
    <row r="70" spans="1:9" ht="14.25" x14ac:dyDescent="0.2">
      <c r="A70" s="237"/>
      <c r="B70" s="73"/>
      <c r="C70" s="73"/>
      <c r="D70" s="76"/>
      <c r="E70" s="73"/>
      <c r="F70" s="73"/>
      <c r="G70" s="73"/>
      <c r="H70" s="90"/>
      <c r="I70" s="237"/>
    </row>
    <row r="71" spans="1:9" ht="18.75" x14ac:dyDescent="0.3">
      <c r="A71" s="237"/>
      <c r="B71" s="523" t="s">
        <v>476</v>
      </c>
      <c r="C71" s="524"/>
      <c r="D71" s="268"/>
      <c r="E71" s="269"/>
      <c r="F71" s="269"/>
      <c r="G71" s="269"/>
      <c r="H71" s="247"/>
      <c r="I71" s="237"/>
    </row>
    <row r="72" spans="1:9" thickBot="1" x14ac:dyDescent="0.3">
      <c r="A72" s="237"/>
      <c r="B72" s="269"/>
      <c r="C72" s="269"/>
      <c r="D72" s="268"/>
      <c r="E72" s="367" t="s">
        <v>482</v>
      </c>
      <c r="F72" s="526" t="s">
        <v>483</v>
      </c>
      <c r="G72" s="527"/>
      <c r="H72" s="368" t="s">
        <v>449</v>
      </c>
      <c r="I72" s="237"/>
    </row>
    <row r="73" spans="1:9" ht="24.75" customHeight="1" thickBot="1" x14ac:dyDescent="0.25">
      <c r="A73" s="237"/>
      <c r="B73" s="522" t="s">
        <v>537</v>
      </c>
      <c r="C73" s="466"/>
      <c r="D73" s="466"/>
      <c r="E73" s="525"/>
      <c r="F73" s="543" t="s">
        <v>538</v>
      </c>
      <c r="G73" s="543"/>
      <c r="H73" s="544" t="s">
        <v>481</v>
      </c>
      <c r="I73" s="237"/>
    </row>
    <row r="74" spans="1:9" ht="24.75" customHeight="1" thickBot="1" x14ac:dyDescent="0.25">
      <c r="A74" s="237"/>
      <c r="B74" s="466"/>
      <c r="C74" s="466"/>
      <c r="D74" s="466"/>
      <c r="E74" s="525"/>
      <c r="F74" s="543"/>
      <c r="G74" s="543"/>
      <c r="H74" s="545"/>
      <c r="I74" s="237"/>
    </row>
    <row r="75" spans="1:9" ht="24.75" customHeight="1" thickBot="1" x14ac:dyDescent="0.25">
      <c r="A75" s="237"/>
      <c r="B75" s="522" t="s">
        <v>539</v>
      </c>
      <c r="C75" s="466"/>
      <c r="D75" s="466"/>
      <c r="E75" s="525"/>
      <c r="F75" s="543" t="s">
        <v>540</v>
      </c>
      <c r="G75" s="543"/>
      <c r="H75" s="544" t="s">
        <v>481</v>
      </c>
      <c r="I75" s="237"/>
    </row>
    <row r="76" spans="1:9" ht="24.75" customHeight="1" thickBot="1" x14ac:dyDescent="0.25">
      <c r="A76" s="237"/>
      <c r="B76" s="466"/>
      <c r="C76" s="466"/>
      <c r="D76" s="466"/>
      <c r="E76" s="525"/>
      <c r="F76" s="543"/>
      <c r="G76" s="543"/>
      <c r="H76" s="545"/>
      <c r="I76" s="237"/>
    </row>
    <row r="77" spans="1:9" ht="24.75" customHeight="1" thickBot="1" x14ac:dyDescent="0.25">
      <c r="A77" s="237"/>
      <c r="B77" s="542" t="s">
        <v>541</v>
      </c>
      <c r="C77" s="466"/>
      <c r="D77" s="466"/>
      <c r="E77" s="525"/>
      <c r="F77" s="543" t="s">
        <v>542</v>
      </c>
      <c r="G77" s="543"/>
      <c r="H77" s="544" t="s">
        <v>481</v>
      </c>
      <c r="I77" s="237"/>
    </row>
    <row r="78" spans="1:9" ht="24.75" customHeight="1" thickBot="1" x14ac:dyDescent="0.25">
      <c r="A78" s="237"/>
      <c r="B78" s="466"/>
      <c r="C78" s="466"/>
      <c r="D78" s="466"/>
      <c r="E78" s="525"/>
      <c r="F78" s="543"/>
      <c r="G78" s="543"/>
      <c r="H78" s="545"/>
      <c r="I78" s="237"/>
    </row>
    <row r="79" spans="1:9" ht="21.75" customHeight="1" thickBot="1" x14ac:dyDescent="0.25">
      <c r="A79" s="237"/>
      <c r="B79" s="466"/>
      <c r="C79" s="466"/>
      <c r="D79" s="466"/>
      <c r="E79" s="525"/>
      <c r="F79" s="522"/>
      <c r="G79" s="522"/>
      <c r="H79" s="545"/>
      <c r="I79" s="237"/>
    </row>
    <row r="80" spans="1:9" ht="14.25" customHeight="1" thickBot="1" x14ac:dyDescent="0.25">
      <c r="A80" s="237"/>
      <c r="B80" s="466"/>
      <c r="C80" s="466"/>
      <c r="D80" s="466"/>
      <c r="E80" s="525"/>
      <c r="F80" s="522"/>
      <c r="G80" s="522"/>
      <c r="H80" s="545"/>
      <c r="I80" s="237"/>
    </row>
    <row r="81" spans="1:9" ht="26.25" customHeight="1" thickBot="1" x14ac:dyDescent="0.25">
      <c r="A81" s="237"/>
      <c r="B81" s="466"/>
      <c r="C81" s="466"/>
      <c r="D81" s="466"/>
      <c r="E81" s="525"/>
      <c r="F81" s="522"/>
      <c r="G81" s="522"/>
      <c r="H81" s="545"/>
      <c r="I81" s="237"/>
    </row>
    <row r="82" spans="1:9" ht="15" x14ac:dyDescent="0.25">
      <c r="A82" s="237"/>
      <c r="B82" s="352"/>
      <c r="C82" s="352"/>
      <c r="D82" s="352"/>
      <c r="E82" s="269"/>
      <c r="F82" s="269"/>
      <c r="G82" s="269"/>
      <c r="H82" s="269"/>
      <c r="I82" s="237"/>
    </row>
    <row r="83" spans="1:9" x14ac:dyDescent="0.25">
      <c r="A83" s="237"/>
      <c r="B83" s="349" t="s">
        <v>536</v>
      </c>
      <c r="C83" s="269"/>
      <c r="D83" s="352"/>
      <c r="E83" s="269"/>
      <c r="F83" s="69"/>
      <c r="G83" s="69"/>
      <c r="H83" s="69"/>
      <c r="I83" s="237"/>
    </row>
    <row r="84" spans="1:9" thickBot="1" x14ac:dyDescent="0.3">
      <c r="A84" s="237"/>
      <c r="B84" s="127" t="s">
        <v>439</v>
      </c>
      <c r="C84" s="546" t="s">
        <v>543</v>
      </c>
      <c r="D84" s="546"/>
      <c r="E84" s="369" t="s">
        <v>544</v>
      </c>
      <c r="F84" s="546" t="s">
        <v>433</v>
      </c>
      <c r="G84" s="473"/>
      <c r="H84" s="473"/>
      <c r="I84" s="237"/>
    </row>
    <row r="85" spans="1:9" thickBot="1" x14ac:dyDescent="0.3">
      <c r="A85" s="237"/>
      <c r="B85" s="128"/>
      <c r="C85" s="519"/>
      <c r="D85" s="519"/>
      <c r="E85" s="128"/>
      <c r="F85" s="519"/>
      <c r="G85" s="519"/>
      <c r="H85" s="519"/>
      <c r="I85" s="237"/>
    </row>
    <row r="86" spans="1:9" thickBot="1" x14ac:dyDescent="0.3">
      <c r="A86" s="237"/>
      <c r="B86" s="128"/>
      <c r="C86" s="519"/>
      <c r="D86" s="519"/>
      <c r="E86" s="128"/>
      <c r="F86" s="519"/>
      <c r="G86" s="519"/>
      <c r="H86" s="519"/>
      <c r="I86" s="237"/>
    </row>
    <row r="87" spans="1:9" thickBot="1" x14ac:dyDescent="0.3">
      <c r="A87" s="237"/>
      <c r="B87" s="128"/>
      <c r="C87" s="519"/>
      <c r="D87" s="519"/>
      <c r="E87" s="128"/>
      <c r="F87" s="519"/>
      <c r="G87" s="519"/>
      <c r="H87" s="519"/>
      <c r="I87" s="237"/>
    </row>
    <row r="88" spans="1:9" thickBot="1" x14ac:dyDescent="0.3">
      <c r="A88" s="237"/>
      <c r="B88" s="128"/>
      <c r="C88" s="519"/>
      <c r="D88" s="519"/>
      <c r="E88" s="128"/>
      <c r="F88" s="519"/>
      <c r="G88" s="519"/>
      <c r="H88" s="519"/>
      <c r="I88" s="237"/>
    </row>
    <row r="89" spans="1:9" ht="15" x14ac:dyDescent="0.25">
      <c r="A89" s="237"/>
      <c r="B89" s="352"/>
      <c r="C89" s="352"/>
      <c r="D89" s="352"/>
      <c r="E89" s="352"/>
      <c r="F89" s="352"/>
      <c r="G89" s="352"/>
      <c r="H89" s="352"/>
      <c r="I89" s="237"/>
    </row>
    <row r="90" spans="1:9" ht="7.5" customHeight="1" x14ac:dyDescent="0.2">
      <c r="A90" s="237"/>
      <c r="B90" s="237"/>
      <c r="C90" s="237"/>
      <c r="D90" s="237"/>
      <c r="E90" s="237"/>
      <c r="F90" s="237"/>
      <c r="G90" s="237"/>
      <c r="H90" s="237"/>
      <c r="I90" s="237"/>
    </row>
    <row r="91" spans="1:9" x14ac:dyDescent="0.25">
      <c r="I91" s="237"/>
    </row>
  </sheetData>
  <mergeCells count="32">
    <mergeCell ref="F87:H87"/>
    <mergeCell ref="F86:H86"/>
    <mergeCell ref="F88:H88"/>
    <mergeCell ref="C84:D84"/>
    <mergeCell ref="C85:D85"/>
    <mergeCell ref="C86:D86"/>
    <mergeCell ref="C87:D87"/>
    <mergeCell ref="C88:D88"/>
    <mergeCell ref="E77:E81"/>
    <mergeCell ref="F77:G81"/>
    <mergeCell ref="H77:H81"/>
    <mergeCell ref="F84:H84"/>
    <mergeCell ref="F73:G74"/>
    <mergeCell ref="H73:H74"/>
    <mergeCell ref="F75:G76"/>
    <mergeCell ref="H75:H76"/>
    <mergeCell ref="D6:E6"/>
    <mergeCell ref="B5:B8"/>
    <mergeCell ref="D5:E5"/>
    <mergeCell ref="F85:H85"/>
    <mergeCell ref="D11:E11"/>
    <mergeCell ref="D12:E12"/>
    <mergeCell ref="B73:D74"/>
    <mergeCell ref="B71:C71"/>
    <mergeCell ref="B75:D76"/>
    <mergeCell ref="E73:E74"/>
    <mergeCell ref="E75:E76"/>
    <mergeCell ref="F72:G72"/>
    <mergeCell ref="B9:B12"/>
    <mergeCell ref="B31:H39"/>
    <mergeCell ref="D9:E9"/>
    <mergeCell ref="B77:D81"/>
  </mergeCells>
  <printOptions horizontalCentered="1"/>
  <pageMargins left="0.23622047244094491" right="0.23622047244094491" top="0.47244094488188981" bottom="0.43307086614173229" header="0.23622047244094491" footer="0.23622047244094491"/>
  <pageSetup paperSize="9" scale="56"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tabColor theme="8" tint="0.79998168889431442"/>
    <pageSetUpPr fitToPage="1"/>
  </sheetPr>
  <dimension ref="A1:K86"/>
  <sheetViews>
    <sheetView showZeros="0" zoomScaleNormal="100" zoomScaleSheetLayoutView="85" workbookViewId="0">
      <selection activeCell="I79" sqref="I79"/>
    </sheetView>
  </sheetViews>
  <sheetFormatPr defaultColWidth="9.140625" defaultRowHeight="15.75" x14ac:dyDescent="0.25"/>
  <cols>
    <col min="1" max="1" width="1.42578125" style="1" customWidth="1"/>
    <col min="2" max="2" width="1.7109375" customWidth="1"/>
    <col min="3" max="3" width="16.28515625" style="36" customWidth="1"/>
    <col min="4" max="4" width="23.42578125" style="5" customWidth="1"/>
    <col min="5" max="5" width="17.28515625" style="5" customWidth="1"/>
    <col min="6" max="6" width="13.28515625" style="7" customWidth="1"/>
    <col min="7" max="7" width="24.140625" style="1" customWidth="1"/>
    <col min="8" max="8" width="14.85546875" style="1" customWidth="1"/>
    <col min="9" max="9" width="24" style="1" customWidth="1"/>
    <col min="10" max="10" width="1.42578125" style="1" customWidth="1"/>
    <col min="11" max="16384" width="9.140625" style="1"/>
  </cols>
  <sheetData>
    <row r="1" spans="1:10" ht="7.5" customHeight="1" x14ac:dyDescent="0.2">
      <c r="A1" s="237"/>
      <c r="B1" s="237"/>
      <c r="C1" s="237"/>
      <c r="D1" s="237"/>
      <c r="E1" s="237"/>
      <c r="F1" s="237"/>
      <c r="G1" s="237"/>
      <c r="H1" s="237"/>
      <c r="I1" s="237"/>
      <c r="J1" s="237"/>
    </row>
    <row r="2" spans="1:10" x14ac:dyDescent="0.25">
      <c r="A2" s="237"/>
      <c r="B2" s="97"/>
      <c r="C2" s="73"/>
      <c r="D2" s="79"/>
      <c r="E2" s="79"/>
      <c r="F2" s="74"/>
      <c r="G2" s="75"/>
      <c r="H2" s="75"/>
      <c r="I2" s="75"/>
      <c r="J2" s="237"/>
    </row>
    <row r="3" spans="1:10" x14ac:dyDescent="0.25">
      <c r="A3" s="237"/>
      <c r="B3" s="97"/>
      <c r="C3" s="73"/>
      <c r="D3" s="63"/>
      <c r="E3" s="63"/>
      <c r="F3" s="64"/>
      <c r="G3" s="62"/>
      <c r="H3" s="62"/>
      <c r="I3" s="62"/>
      <c r="J3" s="237"/>
    </row>
    <row r="4" spans="1:10" ht="14.25" customHeight="1" x14ac:dyDescent="0.3">
      <c r="A4" s="237"/>
      <c r="B4" s="97"/>
      <c r="C4" s="73"/>
      <c r="D4" s="63"/>
      <c r="E4" s="63"/>
      <c r="F4" s="71"/>
      <c r="G4" s="62"/>
      <c r="H4" s="62"/>
      <c r="I4" s="62"/>
      <c r="J4" s="237"/>
    </row>
    <row r="5" spans="1:10" thickBot="1" x14ac:dyDescent="0.25">
      <c r="A5" s="237"/>
      <c r="B5" s="73"/>
      <c r="C5" s="73"/>
      <c r="D5" s="63"/>
      <c r="E5" s="63"/>
      <c r="F5" s="64"/>
      <c r="G5" s="62"/>
      <c r="H5" s="62"/>
      <c r="I5" s="62"/>
      <c r="J5" s="237"/>
    </row>
    <row r="6" spans="1:10" ht="15" customHeight="1" thickBot="1" x14ac:dyDescent="0.25">
      <c r="A6" s="237"/>
      <c r="B6" s="552" t="s">
        <v>191</v>
      </c>
      <c r="C6" s="553"/>
      <c r="D6" s="270" t="s">
        <v>192</v>
      </c>
      <c r="E6" s="485" t="s">
        <v>194</v>
      </c>
      <c r="F6" s="562"/>
      <c r="G6" s="270" t="s">
        <v>463</v>
      </c>
      <c r="H6" s="271" t="s">
        <v>401</v>
      </c>
      <c r="I6" s="272" t="s">
        <v>443</v>
      </c>
      <c r="J6" s="237"/>
    </row>
    <row r="7" spans="1:10" ht="14.25" customHeight="1" thickBot="1" x14ac:dyDescent="0.25">
      <c r="A7" s="237"/>
      <c r="B7" s="554"/>
      <c r="C7" s="555"/>
      <c r="D7" s="273">
        <f>Utställare</f>
        <v>0</v>
      </c>
      <c r="E7" s="486">
        <f>Kontaktperson</f>
        <v>0</v>
      </c>
      <c r="F7" s="450"/>
      <c r="G7" s="273">
        <f>Monternr</f>
        <v>0</v>
      </c>
      <c r="H7" s="273">
        <f>Monterstrl</f>
        <v>0</v>
      </c>
      <c r="I7" s="273">
        <f>KVM</f>
        <v>0</v>
      </c>
      <c r="J7" s="237"/>
    </row>
    <row r="8" spans="1:10" ht="15" thickBot="1" x14ac:dyDescent="0.25">
      <c r="A8" s="237"/>
      <c r="B8" s="554"/>
      <c r="C8" s="555"/>
      <c r="D8" s="270" t="s">
        <v>196</v>
      </c>
      <c r="E8" s="485" t="s">
        <v>400</v>
      </c>
      <c r="F8" s="559"/>
      <c r="G8" s="295" t="s">
        <v>424</v>
      </c>
      <c r="H8" s="295"/>
      <c r="I8" s="275" t="s">
        <v>444</v>
      </c>
      <c r="J8" s="237"/>
    </row>
    <row r="9" spans="1:10" ht="15" thickBot="1" x14ac:dyDescent="0.25">
      <c r="A9" s="237"/>
      <c r="B9" s="554"/>
      <c r="C9" s="555"/>
      <c r="D9" s="273">
        <f>Mässa</f>
        <v>0</v>
      </c>
      <c r="E9" s="560">
        <f>Tel_Direkt</f>
        <v>0</v>
      </c>
      <c r="F9" s="561"/>
      <c r="G9" s="296">
        <f>Mobilnummer</f>
        <v>0</v>
      </c>
      <c r="H9" s="113"/>
      <c r="I9" s="297">
        <f>Ankomst</f>
        <v>0</v>
      </c>
      <c r="J9" s="237"/>
    </row>
    <row r="10" spans="1:10" ht="15" customHeight="1" thickBot="1" x14ac:dyDescent="0.25">
      <c r="A10" s="237"/>
      <c r="B10" s="556" t="s">
        <v>125</v>
      </c>
      <c r="C10" s="555"/>
      <c r="D10" s="271" t="s">
        <v>445</v>
      </c>
      <c r="E10" s="503" t="s">
        <v>124</v>
      </c>
      <c r="F10" s="541"/>
      <c r="G10" s="295" t="s">
        <v>422</v>
      </c>
      <c r="H10" s="270"/>
      <c r="I10" s="275" t="s">
        <v>423</v>
      </c>
      <c r="J10" s="237"/>
    </row>
    <row r="11" spans="1:10" ht="14.25" customHeight="1" thickBot="1" x14ac:dyDescent="0.25">
      <c r="A11" s="237"/>
      <c r="B11" s="554"/>
      <c r="C11" s="555"/>
      <c r="D11" s="362">
        <f>Annan_betalningsmottagare</f>
        <v>0</v>
      </c>
      <c r="E11" s="548">
        <f>Avvikande_adress</f>
        <v>0</v>
      </c>
      <c r="F11" s="451"/>
      <c r="G11" s="362">
        <f>Avvikande_postnr.</f>
        <v>0</v>
      </c>
      <c r="H11" s="362"/>
      <c r="I11" s="362">
        <f>Avvikande_ort</f>
        <v>0</v>
      </c>
      <c r="J11" s="237"/>
    </row>
    <row r="12" spans="1:10" ht="15" thickBot="1" x14ac:dyDescent="0.25">
      <c r="A12" s="237"/>
      <c r="B12" s="554"/>
      <c r="C12" s="555"/>
      <c r="D12" s="270" t="s">
        <v>446</v>
      </c>
      <c r="E12" s="485" t="s">
        <v>447</v>
      </c>
      <c r="F12" s="541"/>
      <c r="G12" s="295" t="s">
        <v>448</v>
      </c>
      <c r="H12" s="270"/>
      <c r="I12" s="272"/>
      <c r="J12" s="237"/>
    </row>
    <row r="13" spans="1:10" ht="15" thickBot="1" x14ac:dyDescent="0.25">
      <c r="A13" s="237"/>
      <c r="B13" s="557"/>
      <c r="C13" s="558"/>
      <c r="D13" s="365">
        <f>Avvikande_org.nr</f>
        <v>0</v>
      </c>
      <c r="E13" s="521">
        <f>Avvikande_epost</f>
        <v>0</v>
      </c>
      <c r="F13" s="521"/>
      <c r="G13" s="365">
        <f>Avvikande_telnr.</f>
        <v>0</v>
      </c>
      <c r="H13" s="365"/>
      <c r="I13" s="365"/>
      <c r="J13" s="237"/>
    </row>
    <row r="14" spans="1:10" ht="15" x14ac:dyDescent="0.25">
      <c r="A14" s="237"/>
      <c r="B14" s="269"/>
      <c r="C14" s="115"/>
      <c r="D14" s="302"/>
      <c r="E14" s="303"/>
      <c r="F14" s="303"/>
      <c r="G14" s="116"/>
      <c r="H14" s="117"/>
      <c r="I14" s="304"/>
      <c r="J14" s="237"/>
    </row>
    <row r="15" spans="1:10" ht="15" x14ac:dyDescent="0.25">
      <c r="A15" s="237"/>
      <c r="B15" s="269"/>
      <c r="C15" s="115"/>
      <c r="D15" s="305"/>
      <c r="E15" s="306"/>
      <c r="F15" s="306"/>
      <c r="G15" s="117"/>
      <c r="H15" s="117"/>
      <c r="I15" s="304"/>
      <c r="J15" s="237"/>
    </row>
    <row r="16" spans="1:10" x14ac:dyDescent="0.25">
      <c r="A16" s="237"/>
      <c r="B16" s="269"/>
      <c r="C16" s="269"/>
      <c r="D16" s="574"/>
      <c r="E16" s="575"/>
      <c r="F16" s="575"/>
      <c r="G16" s="575"/>
      <c r="H16" s="575"/>
      <c r="I16" s="69"/>
      <c r="J16" s="237"/>
    </row>
    <row r="17" spans="1:10" ht="15" x14ac:dyDescent="0.25">
      <c r="A17" s="237"/>
      <c r="B17" s="269"/>
      <c r="C17" s="269"/>
      <c r="D17" s="69"/>
      <c r="E17" s="269"/>
      <c r="F17" s="269"/>
      <c r="G17" s="269"/>
      <c r="H17" s="269"/>
      <c r="I17" s="69"/>
      <c r="J17" s="237"/>
    </row>
    <row r="18" spans="1:10" x14ac:dyDescent="0.25">
      <c r="A18" s="237"/>
      <c r="B18" s="269"/>
      <c r="C18" s="269"/>
      <c r="D18" s="307"/>
      <c r="E18" s="68"/>
      <c r="F18" s="269"/>
      <c r="G18" s="307"/>
      <c r="H18" s="269"/>
      <c r="I18" s="69"/>
      <c r="J18" s="237"/>
    </row>
    <row r="19" spans="1:10" ht="15" x14ac:dyDescent="0.25">
      <c r="A19" s="237"/>
      <c r="B19" s="269"/>
      <c r="C19" s="269"/>
      <c r="D19" s="69"/>
      <c r="E19" s="269"/>
      <c r="F19" s="269"/>
      <c r="G19" s="269"/>
      <c r="H19" s="269"/>
      <c r="I19" s="69"/>
      <c r="J19" s="237"/>
    </row>
    <row r="20" spans="1:10" x14ac:dyDescent="0.25">
      <c r="A20" s="237"/>
      <c r="B20" s="308" t="s">
        <v>472</v>
      </c>
      <c r="C20" s="309"/>
      <c r="D20" s="310"/>
      <c r="E20" s="311"/>
      <c r="F20" s="311"/>
      <c r="G20" s="312"/>
      <c r="H20" s="312"/>
      <c r="I20" s="312"/>
      <c r="J20" s="237"/>
    </row>
    <row r="21" spans="1:10" x14ac:dyDescent="0.25">
      <c r="A21" s="237"/>
      <c r="B21" s="269"/>
      <c r="C21" s="269"/>
      <c r="D21" s="68"/>
      <c r="E21" s="313"/>
      <c r="F21" s="268"/>
      <c r="G21" s="269"/>
      <c r="H21" s="269"/>
      <c r="I21" s="69"/>
      <c r="J21" s="237"/>
    </row>
    <row r="22" spans="1:10" thickBot="1" x14ac:dyDescent="0.3">
      <c r="A22" s="237"/>
      <c r="B22" s="269"/>
      <c r="C22" s="70" t="s">
        <v>449</v>
      </c>
      <c r="D22" s="70" t="s">
        <v>450</v>
      </c>
      <c r="E22" s="70" t="s">
        <v>193</v>
      </c>
      <c r="F22" s="549" t="s">
        <v>464</v>
      </c>
      <c r="G22" s="470"/>
      <c r="H22" s="314" t="s">
        <v>465</v>
      </c>
      <c r="I22" s="315"/>
      <c r="J22" s="237"/>
    </row>
    <row r="23" spans="1:10" ht="14.25" customHeight="1" thickBot="1" x14ac:dyDescent="0.3">
      <c r="A23" s="237"/>
      <c r="B23" s="269"/>
      <c r="C23" s="316"/>
      <c r="D23" s="317" t="s">
        <v>190</v>
      </c>
      <c r="E23" s="317"/>
      <c r="F23" s="547"/>
      <c r="G23" s="466"/>
      <c r="H23" s="314" t="s">
        <v>466</v>
      </c>
      <c r="I23" s="315" t="s">
        <v>467</v>
      </c>
      <c r="J23" s="237"/>
    </row>
    <row r="24" spans="1:10" ht="14.25" customHeight="1" thickBot="1" x14ac:dyDescent="0.3">
      <c r="A24" s="237"/>
      <c r="B24" s="269"/>
      <c r="C24" s="317"/>
      <c r="D24" s="317" t="s">
        <v>190</v>
      </c>
      <c r="E24" s="317"/>
      <c r="F24" s="547"/>
      <c r="G24" s="466"/>
      <c r="H24" s="314" t="s">
        <v>466</v>
      </c>
      <c r="I24" s="315" t="s">
        <v>467</v>
      </c>
      <c r="J24" s="237"/>
    </row>
    <row r="25" spans="1:10" ht="14.25" customHeight="1" thickBot="1" x14ac:dyDescent="0.3">
      <c r="A25" s="237"/>
      <c r="B25" s="269"/>
      <c r="C25" s="317"/>
      <c r="D25" s="317" t="s">
        <v>190</v>
      </c>
      <c r="E25" s="317"/>
      <c r="F25" s="547"/>
      <c r="G25" s="466"/>
      <c r="H25" s="314" t="s">
        <v>466</v>
      </c>
      <c r="I25" s="315" t="s">
        <v>467</v>
      </c>
      <c r="J25" s="237"/>
    </row>
    <row r="26" spans="1:10" ht="14.25" customHeight="1" thickBot="1" x14ac:dyDescent="0.3">
      <c r="A26" s="237"/>
      <c r="B26" s="269"/>
      <c r="C26" s="269"/>
      <c r="D26" s="70"/>
      <c r="E26" s="70"/>
      <c r="F26" s="70"/>
      <c r="G26" s="314"/>
      <c r="H26" s="314"/>
      <c r="I26" s="315"/>
      <c r="J26" s="237"/>
    </row>
    <row r="27" spans="1:10" ht="14.25" customHeight="1" x14ac:dyDescent="0.25">
      <c r="A27" s="237"/>
      <c r="B27" s="269"/>
      <c r="C27" s="565" t="s">
        <v>473</v>
      </c>
      <c r="D27" s="566"/>
      <c r="E27" s="566"/>
      <c r="F27" s="566"/>
      <c r="G27" s="566"/>
      <c r="H27" s="566"/>
      <c r="I27" s="567"/>
      <c r="J27" s="237"/>
    </row>
    <row r="28" spans="1:10" ht="14.25" customHeight="1" x14ac:dyDescent="0.25">
      <c r="A28" s="237"/>
      <c r="B28" s="269"/>
      <c r="C28" s="568"/>
      <c r="D28" s="569"/>
      <c r="E28" s="569"/>
      <c r="F28" s="569"/>
      <c r="G28" s="569"/>
      <c r="H28" s="569"/>
      <c r="I28" s="570"/>
      <c r="J28" s="237"/>
    </row>
    <row r="29" spans="1:10" ht="14.25" customHeight="1" x14ac:dyDescent="0.25">
      <c r="A29" s="237"/>
      <c r="B29" s="269"/>
      <c r="C29" s="568"/>
      <c r="D29" s="569"/>
      <c r="E29" s="569"/>
      <c r="F29" s="569"/>
      <c r="G29" s="569"/>
      <c r="H29" s="569"/>
      <c r="I29" s="570"/>
      <c r="J29" s="237"/>
    </row>
    <row r="30" spans="1:10" ht="14.25" customHeight="1" thickBot="1" x14ac:dyDescent="0.3">
      <c r="A30" s="237"/>
      <c r="B30" s="269"/>
      <c r="C30" s="571"/>
      <c r="D30" s="572"/>
      <c r="E30" s="572"/>
      <c r="F30" s="572"/>
      <c r="G30" s="572"/>
      <c r="H30" s="572"/>
      <c r="I30" s="573"/>
      <c r="J30" s="237"/>
    </row>
    <row r="31" spans="1:10" ht="15" x14ac:dyDescent="0.25">
      <c r="A31" s="237"/>
      <c r="B31" s="269"/>
      <c r="C31" s="269"/>
      <c r="D31" s="269"/>
      <c r="E31" s="269"/>
      <c r="F31" s="269"/>
      <c r="G31" s="269"/>
      <c r="H31" s="269"/>
      <c r="I31" s="269"/>
      <c r="J31" s="237"/>
    </row>
    <row r="32" spans="1:10" x14ac:dyDescent="0.25">
      <c r="A32" s="237"/>
      <c r="B32" s="308" t="s">
        <v>474</v>
      </c>
      <c r="C32" s="318"/>
      <c r="D32" s="319"/>
      <c r="E32" s="320"/>
      <c r="F32" s="320"/>
      <c r="G32" s="321"/>
      <c r="H32" s="321"/>
      <c r="I32" s="321"/>
      <c r="J32" s="237"/>
    </row>
    <row r="33" spans="1:10" x14ac:dyDescent="0.25">
      <c r="A33" s="237"/>
      <c r="B33" s="269"/>
      <c r="C33" s="269"/>
      <c r="D33" s="68"/>
      <c r="E33" s="313"/>
      <c r="F33" s="268"/>
      <c r="G33" s="269"/>
      <c r="H33" s="269"/>
      <c r="I33" s="69"/>
      <c r="J33" s="237"/>
    </row>
    <row r="34" spans="1:10" thickBot="1" x14ac:dyDescent="0.3">
      <c r="A34" s="237"/>
      <c r="B34" s="269"/>
      <c r="C34" s="322" t="s">
        <v>449</v>
      </c>
      <c r="D34" s="70" t="s">
        <v>450</v>
      </c>
      <c r="E34" s="70" t="s">
        <v>193</v>
      </c>
      <c r="F34" s="549" t="s">
        <v>464</v>
      </c>
      <c r="G34" s="470"/>
      <c r="H34" s="314" t="s">
        <v>465</v>
      </c>
      <c r="I34" s="315"/>
      <c r="J34" s="237"/>
    </row>
    <row r="35" spans="1:10" thickBot="1" x14ac:dyDescent="0.3">
      <c r="A35" s="237"/>
      <c r="B35" s="269"/>
      <c r="C35" s="317"/>
      <c r="D35" s="317" t="s">
        <v>190</v>
      </c>
      <c r="E35" s="317"/>
      <c r="F35" s="547"/>
      <c r="G35" s="466"/>
      <c r="H35" s="314" t="s">
        <v>466</v>
      </c>
      <c r="I35" s="315" t="s">
        <v>467</v>
      </c>
      <c r="J35" s="237"/>
    </row>
    <row r="36" spans="1:10" thickBot="1" x14ac:dyDescent="0.3">
      <c r="A36" s="237"/>
      <c r="B36" s="269"/>
      <c r="C36" s="317"/>
      <c r="D36" s="317" t="s">
        <v>190</v>
      </c>
      <c r="E36" s="317"/>
      <c r="F36" s="547"/>
      <c r="G36" s="466"/>
      <c r="H36" s="314" t="s">
        <v>466</v>
      </c>
      <c r="I36" s="315" t="s">
        <v>467</v>
      </c>
      <c r="J36" s="237"/>
    </row>
    <row r="37" spans="1:10" thickBot="1" x14ac:dyDescent="0.3">
      <c r="A37" s="237"/>
      <c r="B37" s="269"/>
      <c r="C37" s="317"/>
      <c r="D37" s="317" t="s">
        <v>190</v>
      </c>
      <c r="E37" s="317"/>
      <c r="F37" s="547"/>
      <c r="G37" s="466"/>
      <c r="H37" s="314" t="s">
        <v>466</v>
      </c>
      <c r="I37" s="315" t="s">
        <v>467</v>
      </c>
      <c r="J37" s="237"/>
    </row>
    <row r="38" spans="1:10" thickBot="1" x14ac:dyDescent="0.3">
      <c r="A38" s="237"/>
      <c r="B38" s="269"/>
      <c r="C38" s="70"/>
      <c r="D38" s="70"/>
      <c r="E38" s="70"/>
      <c r="F38" s="315"/>
      <c r="G38" s="314"/>
      <c r="H38" s="315"/>
      <c r="I38" s="269"/>
      <c r="J38" s="237"/>
    </row>
    <row r="39" spans="1:10" ht="15" x14ac:dyDescent="0.25">
      <c r="A39" s="237"/>
      <c r="B39" s="269"/>
      <c r="C39" s="565" t="s">
        <v>473</v>
      </c>
      <c r="D39" s="566"/>
      <c r="E39" s="566"/>
      <c r="F39" s="566"/>
      <c r="G39" s="566"/>
      <c r="H39" s="566"/>
      <c r="I39" s="567"/>
      <c r="J39" s="237"/>
    </row>
    <row r="40" spans="1:10" ht="15" x14ac:dyDescent="0.25">
      <c r="A40" s="237"/>
      <c r="B40" s="269"/>
      <c r="C40" s="568"/>
      <c r="D40" s="569"/>
      <c r="E40" s="569"/>
      <c r="F40" s="569"/>
      <c r="G40" s="569"/>
      <c r="H40" s="569"/>
      <c r="I40" s="570"/>
      <c r="J40" s="237"/>
    </row>
    <row r="41" spans="1:10" ht="15" x14ac:dyDescent="0.25">
      <c r="A41" s="237"/>
      <c r="B41" s="269"/>
      <c r="C41" s="568"/>
      <c r="D41" s="569"/>
      <c r="E41" s="569"/>
      <c r="F41" s="569"/>
      <c r="G41" s="569"/>
      <c r="H41" s="569"/>
      <c r="I41" s="570"/>
      <c r="J41" s="237"/>
    </row>
    <row r="42" spans="1:10" thickBot="1" x14ac:dyDescent="0.3">
      <c r="A42" s="237"/>
      <c r="B42" s="269"/>
      <c r="C42" s="571"/>
      <c r="D42" s="572"/>
      <c r="E42" s="572"/>
      <c r="F42" s="572"/>
      <c r="G42" s="572"/>
      <c r="H42" s="572"/>
      <c r="I42" s="573"/>
      <c r="J42" s="237"/>
    </row>
    <row r="43" spans="1:10" ht="15" x14ac:dyDescent="0.25">
      <c r="A43" s="237"/>
      <c r="B43" s="269"/>
      <c r="C43" s="315"/>
      <c r="D43" s="315"/>
      <c r="E43" s="315"/>
      <c r="F43" s="315"/>
      <c r="G43" s="315"/>
      <c r="H43" s="315"/>
      <c r="I43" s="315"/>
      <c r="J43" s="237"/>
    </row>
    <row r="44" spans="1:10" ht="15" x14ac:dyDescent="0.25">
      <c r="A44" s="237"/>
      <c r="B44" s="269"/>
      <c r="C44" s="269"/>
      <c r="D44" s="68"/>
      <c r="E44" s="68"/>
      <c r="F44" s="268"/>
      <c r="G44" s="269"/>
      <c r="H44" s="269"/>
      <c r="I44" s="69"/>
      <c r="J44" s="237"/>
    </row>
    <row r="45" spans="1:10" ht="15" x14ac:dyDescent="0.25">
      <c r="A45" s="237"/>
      <c r="B45" s="269"/>
      <c r="C45" s="269"/>
      <c r="D45" s="68"/>
      <c r="E45" s="68"/>
      <c r="F45" s="268"/>
      <c r="G45" s="269"/>
      <c r="H45" s="269"/>
      <c r="I45" s="69"/>
      <c r="J45" s="237"/>
    </row>
    <row r="46" spans="1:10" ht="15" x14ac:dyDescent="0.25">
      <c r="A46" s="237"/>
      <c r="B46" s="269"/>
      <c r="C46" s="269"/>
      <c r="D46" s="68"/>
      <c r="E46" s="68"/>
      <c r="F46" s="268"/>
      <c r="G46" s="269"/>
      <c r="H46" s="269"/>
      <c r="I46" s="69"/>
      <c r="J46" s="237"/>
    </row>
    <row r="47" spans="1:10" ht="15" x14ac:dyDescent="0.25">
      <c r="A47" s="237"/>
      <c r="B47" s="269"/>
      <c r="C47" s="269"/>
      <c r="D47" s="68"/>
      <c r="E47" s="68"/>
      <c r="F47" s="268"/>
      <c r="G47" s="269"/>
      <c r="H47" s="269"/>
      <c r="I47" s="69"/>
      <c r="J47" s="237"/>
    </row>
    <row r="48" spans="1:10" ht="14.25" customHeight="1" x14ac:dyDescent="0.25">
      <c r="A48" s="237"/>
      <c r="B48" s="269"/>
      <c r="C48" s="269"/>
      <c r="D48" s="68"/>
      <c r="E48" s="68"/>
      <c r="F48" s="268"/>
      <c r="G48" s="269"/>
      <c r="H48" s="269"/>
      <c r="I48" s="69"/>
      <c r="J48" s="237"/>
    </row>
    <row r="49" spans="1:10" ht="14.25" customHeight="1" x14ac:dyDescent="0.25">
      <c r="A49" s="237"/>
      <c r="B49" s="269"/>
      <c r="C49" s="269"/>
      <c r="D49" s="68"/>
      <c r="E49" s="68"/>
      <c r="F49" s="268"/>
      <c r="G49" s="269"/>
      <c r="H49" s="269"/>
      <c r="I49" s="69"/>
      <c r="J49" s="237"/>
    </row>
    <row r="50" spans="1:10" ht="14.25" customHeight="1" x14ac:dyDescent="0.25">
      <c r="A50" s="237"/>
      <c r="B50" s="269"/>
      <c r="C50" s="269"/>
      <c r="D50" s="68"/>
      <c r="E50" s="68"/>
      <c r="F50" s="268"/>
      <c r="G50" s="269"/>
      <c r="H50" s="269"/>
      <c r="I50" s="69"/>
      <c r="J50" s="237"/>
    </row>
    <row r="51" spans="1:10" ht="14.25" customHeight="1" x14ac:dyDescent="0.25">
      <c r="A51" s="237"/>
      <c r="B51" s="269"/>
      <c r="C51" s="269"/>
      <c r="D51" s="68"/>
      <c r="E51" s="68"/>
      <c r="F51" s="268"/>
      <c r="G51" s="269"/>
      <c r="H51" s="269"/>
      <c r="I51" s="69"/>
      <c r="J51" s="237"/>
    </row>
    <row r="52" spans="1:10" ht="14.25" customHeight="1" x14ac:dyDescent="0.25">
      <c r="A52" s="237"/>
      <c r="B52" s="269"/>
      <c r="C52" s="269"/>
      <c r="D52" s="68"/>
      <c r="E52" s="68"/>
      <c r="F52" s="268"/>
      <c r="G52" s="269"/>
      <c r="H52" s="269"/>
      <c r="I52" s="69"/>
      <c r="J52" s="237"/>
    </row>
    <row r="53" spans="1:10" ht="14.25" customHeight="1" x14ac:dyDescent="0.25">
      <c r="A53" s="237"/>
      <c r="B53" s="269"/>
      <c r="C53" s="269"/>
      <c r="D53" s="68"/>
      <c r="E53" s="68"/>
      <c r="F53" s="268"/>
      <c r="G53" s="269"/>
      <c r="H53" s="269"/>
      <c r="I53" s="69"/>
      <c r="J53" s="237"/>
    </row>
    <row r="54" spans="1:10" ht="14.25" customHeight="1" x14ac:dyDescent="0.25">
      <c r="A54" s="237"/>
      <c r="B54" s="269"/>
      <c r="C54" s="269"/>
      <c r="D54" s="68"/>
      <c r="E54" s="68"/>
      <c r="F54" s="268"/>
      <c r="G54" s="269"/>
      <c r="H54" s="269"/>
      <c r="I54" s="69"/>
      <c r="J54" s="237"/>
    </row>
    <row r="55" spans="1:10" ht="14.25" customHeight="1" x14ac:dyDescent="0.25">
      <c r="A55" s="237"/>
      <c r="B55" s="269"/>
      <c r="C55" s="269"/>
      <c r="D55" s="68"/>
      <c r="E55" s="68"/>
      <c r="F55" s="268"/>
      <c r="G55" s="269"/>
      <c r="H55" s="269"/>
      <c r="I55" s="69"/>
      <c r="J55" s="237"/>
    </row>
    <row r="56" spans="1:10" ht="14.25" customHeight="1" x14ac:dyDescent="0.25">
      <c r="A56" s="237"/>
      <c r="B56" s="269"/>
      <c r="C56" s="269"/>
      <c r="D56" s="68"/>
      <c r="E56" s="68"/>
      <c r="F56" s="268"/>
      <c r="G56" s="269"/>
      <c r="H56" s="269"/>
      <c r="I56" s="69"/>
      <c r="J56" s="237"/>
    </row>
    <row r="57" spans="1:10" ht="14.25" customHeight="1" x14ac:dyDescent="0.25">
      <c r="A57" s="237"/>
      <c r="B57" s="269"/>
      <c r="C57" s="269"/>
      <c r="D57" s="68"/>
      <c r="E57" s="68"/>
      <c r="F57" s="268"/>
      <c r="G57" s="269"/>
      <c r="H57" s="269"/>
      <c r="I57" s="69"/>
      <c r="J57" s="237"/>
    </row>
    <row r="58" spans="1:10" ht="14.25" customHeight="1" x14ac:dyDescent="0.25">
      <c r="A58" s="237"/>
      <c r="B58" s="269"/>
      <c r="C58" s="269"/>
      <c r="D58" s="68"/>
      <c r="E58" s="68"/>
      <c r="F58" s="268"/>
      <c r="G58" s="269"/>
      <c r="H58" s="269"/>
      <c r="I58" s="69"/>
      <c r="J58" s="237"/>
    </row>
    <row r="59" spans="1:10" ht="14.25" customHeight="1" x14ac:dyDescent="0.25">
      <c r="A59" s="237"/>
      <c r="B59" s="269"/>
      <c r="C59" s="269"/>
      <c r="D59" s="68"/>
      <c r="E59" s="68"/>
      <c r="F59" s="268"/>
      <c r="G59" s="269"/>
      <c r="H59" s="269"/>
      <c r="I59" s="69"/>
      <c r="J59" s="237"/>
    </row>
    <row r="60" spans="1:10" ht="14.25" customHeight="1" x14ac:dyDescent="0.25">
      <c r="A60" s="237"/>
      <c r="B60" s="269"/>
      <c r="C60" s="269"/>
      <c r="D60" s="68"/>
      <c r="E60" s="68"/>
      <c r="F60" s="268"/>
      <c r="G60" s="269"/>
      <c r="H60" s="269"/>
      <c r="I60" s="69"/>
      <c r="J60" s="237"/>
    </row>
    <row r="61" spans="1:10" ht="14.25" customHeight="1" x14ac:dyDescent="0.25">
      <c r="A61" s="237"/>
      <c r="B61" s="269"/>
      <c r="C61" s="269"/>
      <c r="D61" s="68"/>
      <c r="E61" s="68"/>
      <c r="F61" s="268"/>
      <c r="G61" s="269"/>
      <c r="H61" s="269"/>
      <c r="I61" s="69"/>
      <c r="J61" s="237"/>
    </row>
    <row r="62" spans="1:10" ht="14.25" customHeight="1" x14ac:dyDescent="0.25">
      <c r="A62" s="237"/>
      <c r="B62" s="269"/>
      <c r="C62" s="269"/>
      <c r="D62" s="68"/>
      <c r="E62" s="68"/>
      <c r="F62" s="268"/>
      <c r="G62" s="269"/>
      <c r="H62" s="269"/>
      <c r="I62" s="69"/>
      <c r="J62" s="237"/>
    </row>
    <row r="63" spans="1:10" ht="14.25" customHeight="1" x14ac:dyDescent="0.25">
      <c r="A63" s="237"/>
      <c r="B63" s="269"/>
      <c r="C63" s="269"/>
      <c r="D63" s="68"/>
      <c r="E63" s="68"/>
      <c r="F63" s="268"/>
      <c r="G63" s="269"/>
      <c r="H63" s="269"/>
      <c r="I63" s="69"/>
      <c r="J63" s="237"/>
    </row>
    <row r="64" spans="1:10" ht="14.25" customHeight="1" thickBot="1" x14ac:dyDescent="0.3">
      <c r="A64" s="237"/>
      <c r="B64" s="269"/>
      <c r="C64" s="269"/>
      <c r="D64" s="68"/>
      <c r="E64" s="68"/>
      <c r="F64" s="268"/>
      <c r="G64" s="269"/>
      <c r="H64" s="269"/>
      <c r="I64" s="69"/>
      <c r="J64" s="237"/>
    </row>
    <row r="65" spans="1:11" ht="21" customHeight="1" thickBot="1" x14ac:dyDescent="0.3">
      <c r="A65" s="237"/>
      <c r="B65" s="269"/>
      <c r="C65" s="269"/>
      <c r="D65" s="70" t="s">
        <v>468</v>
      </c>
      <c r="E65" s="563"/>
      <c r="F65" s="564"/>
      <c r="G65" s="269"/>
      <c r="H65" s="269"/>
      <c r="I65" s="69"/>
      <c r="J65" s="237"/>
    </row>
    <row r="66" spans="1:11" thickBot="1" x14ac:dyDescent="0.3">
      <c r="A66" s="237"/>
      <c r="B66" s="269"/>
      <c r="C66" s="269"/>
      <c r="D66" s="68"/>
      <c r="E66" s="68"/>
      <c r="F66" s="268"/>
      <c r="G66" s="269"/>
      <c r="H66" s="269"/>
      <c r="I66" s="69"/>
      <c r="J66" s="237"/>
    </row>
    <row r="67" spans="1:11" ht="21" customHeight="1" thickBot="1" x14ac:dyDescent="0.3">
      <c r="A67" s="237"/>
      <c r="B67" s="269"/>
      <c r="C67" s="269"/>
      <c r="D67" s="70" t="s">
        <v>469</v>
      </c>
      <c r="E67" s="323" t="s">
        <v>121</v>
      </c>
      <c r="F67" s="268"/>
      <c r="G67" s="269"/>
      <c r="H67" s="269"/>
      <c r="I67" s="69"/>
      <c r="J67" s="237"/>
    </row>
    <row r="68" spans="1:11" thickBot="1" x14ac:dyDescent="0.3">
      <c r="A68" s="237"/>
      <c r="B68" s="269"/>
      <c r="C68" s="269"/>
      <c r="D68" s="269"/>
      <c r="E68" s="68"/>
      <c r="F68" s="268"/>
      <c r="G68" s="269"/>
      <c r="H68" s="269"/>
      <c r="I68" s="69"/>
      <c r="J68" s="237"/>
    </row>
    <row r="69" spans="1:11" ht="21" customHeight="1" thickBot="1" x14ac:dyDescent="0.3">
      <c r="A69" s="237"/>
      <c r="B69" s="269"/>
      <c r="C69" s="269"/>
      <c r="D69" s="70" t="s">
        <v>470</v>
      </c>
      <c r="E69" s="323"/>
      <c r="F69" s="269"/>
      <c r="G69" s="269"/>
      <c r="H69" s="269"/>
      <c r="I69" s="69"/>
      <c r="J69" s="237"/>
    </row>
    <row r="70" spans="1:11" ht="16.5" thickBot="1" x14ac:dyDescent="0.3">
      <c r="A70" s="237"/>
      <c r="B70" s="269"/>
      <c r="C70" s="269"/>
      <c r="D70" s="313"/>
      <c r="E70" s="313"/>
      <c r="F70" s="268"/>
      <c r="G70" s="269"/>
      <c r="H70" s="269"/>
      <c r="I70" s="269"/>
      <c r="J70" s="237"/>
    </row>
    <row r="71" spans="1:11" ht="21" customHeight="1" thickBot="1" x14ac:dyDescent="0.3">
      <c r="A71" s="237"/>
      <c r="B71" s="269"/>
      <c r="C71" s="269"/>
      <c r="D71" s="324" t="s">
        <v>471</v>
      </c>
      <c r="E71" s="550"/>
      <c r="F71" s="551"/>
      <c r="G71" s="269"/>
      <c r="H71" s="269"/>
      <c r="I71" s="69"/>
      <c r="J71" s="237"/>
    </row>
    <row r="72" spans="1:11" ht="15" x14ac:dyDescent="0.25">
      <c r="A72" s="237"/>
      <c r="B72" s="269"/>
      <c r="C72" s="269"/>
      <c r="D72" s="68"/>
      <c r="E72" s="68"/>
      <c r="F72" s="268"/>
      <c r="G72" s="269"/>
      <c r="H72" s="269"/>
      <c r="I72" s="69"/>
      <c r="J72" s="237"/>
    </row>
    <row r="73" spans="1:11" ht="15" x14ac:dyDescent="0.25">
      <c r="A73" s="237"/>
      <c r="B73" s="269"/>
      <c r="C73" s="269"/>
      <c r="D73" s="68"/>
      <c r="E73" s="68"/>
      <c r="F73" s="268"/>
      <c r="G73" s="269"/>
      <c r="H73" s="269"/>
      <c r="I73" s="69"/>
      <c r="J73" s="237"/>
    </row>
    <row r="74" spans="1:11" ht="15" x14ac:dyDescent="0.25">
      <c r="A74" s="237"/>
      <c r="B74" s="269"/>
      <c r="C74" s="269"/>
      <c r="D74" s="68"/>
      <c r="E74" s="68"/>
      <c r="F74" s="268"/>
      <c r="G74" s="269"/>
      <c r="H74" s="269"/>
      <c r="I74" s="69"/>
      <c r="J74" s="237"/>
    </row>
    <row r="75" spans="1:11" ht="18.75" x14ac:dyDescent="0.25">
      <c r="A75" s="237"/>
      <c r="B75" s="269"/>
      <c r="C75" s="269"/>
      <c r="D75" s="68"/>
      <c r="E75" s="269"/>
      <c r="F75" s="325" t="s">
        <v>119</v>
      </c>
      <c r="G75" s="269"/>
      <c r="H75" s="269"/>
      <c r="I75" s="69"/>
      <c r="J75" s="237"/>
    </row>
    <row r="76" spans="1:11" ht="15" x14ac:dyDescent="0.25">
      <c r="A76" s="237"/>
      <c r="B76" s="269"/>
      <c r="C76" s="269"/>
      <c r="D76" s="68"/>
      <c r="E76" s="68"/>
      <c r="F76" s="268"/>
      <c r="G76" s="269"/>
      <c r="H76" s="269"/>
      <c r="I76" s="69"/>
      <c r="J76" s="237"/>
    </row>
    <row r="77" spans="1:11" x14ac:dyDescent="0.25">
      <c r="A77" s="237"/>
      <c r="B77" s="269"/>
      <c r="C77" s="269"/>
      <c r="D77" s="326"/>
      <c r="E77" s="313"/>
      <c r="F77" s="327"/>
      <c r="G77" s="328"/>
      <c r="H77" s="329"/>
      <c r="I77" s="329"/>
      <c r="J77" s="237"/>
    </row>
    <row r="78" spans="1:11" ht="7.5" customHeight="1" x14ac:dyDescent="0.2">
      <c r="A78" s="237"/>
      <c r="B78" s="237"/>
      <c r="C78" s="237"/>
      <c r="D78" s="237"/>
      <c r="E78" s="237"/>
      <c r="F78" s="237"/>
      <c r="G78" s="237"/>
      <c r="H78" s="237"/>
      <c r="I78" s="237"/>
      <c r="J78" s="237"/>
      <c r="K78" s="120"/>
    </row>
    <row r="79" spans="1:11" s="36" customFormat="1" ht="15" x14ac:dyDescent="0.2">
      <c r="D79" s="58"/>
      <c r="E79" s="58"/>
      <c r="F79" s="59"/>
    </row>
    <row r="80" spans="1:11" s="36" customFormat="1" ht="15" x14ac:dyDescent="0.2">
      <c r="D80" s="58"/>
      <c r="E80" s="58"/>
      <c r="F80" s="59"/>
    </row>
    <row r="81" spans="2:6" s="36" customFormat="1" ht="15" x14ac:dyDescent="0.2">
      <c r="D81" s="58"/>
      <c r="E81" s="58"/>
      <c r="F81" s="59"/>
    </row>
    <row r="82" spans="2:6" s="36" customFormat="1" ht="5.25" customHeight="1" x14ac:dyDescent="0.2">
      <c r="D82" s="58"/>
      <c r="E82" s="58"/>
      <c r="F82" s="59"/>
    </row>
    <row r="83" spans="2:6" s="36" customFormat="1" ht="15" x14ac:dyDescent="0.2">
      <c r="D83" s="58"/>
      <c r="E83" s="58"/>
      <c r="F83" s="59"/>
    </row>
    <row r="84" spans="2:6" ht="15" x14ac:dyDescent="0.2">
      <c r="B84" s="1"/>
    </row>
    <row r="85" spans="2:6" ht="15" x14ac:dyDescent="0.2">
      <c r="B85" s="1"/>
    </row>
    <row r="86" spans="2:6" ht="15" x14ac:dyDescent="0.2">
      <c r="B86" s="1"/>
    </row>
  </sheetData>
  <mergeCells count="23">
    <mergeCell ref="E71:F71"/>
    <mergeCell ref="B6:C9"/>
    <mergeCell ref="B10:C13"/>
    <mergeCell ref="F34:G34"/>
    <mergeCell ref="F35:G35"/>
    <mergeCell ref="F36:G36"/>
    <mergeCell ref="E8:F8"/>
    <mergeCell ref="E9:F9"/>
    <mergeCell ref="E12:F12"/>
    <mergeCell ref="E13:F13"/>
    <mergeCell ref="E6:F6"/>
    <mergeCell ref="E7:F7"/>
    <mergeCell ref="E65:F65"/>
    <mergeCell ref="C27:I30"/>
    <mergeCell ref="C39:I42"/>
    <mergeCell ref="D16:H16"/>
    <mergeCell ref="F25:G25"/>
    <mergeCell ref="F37:G37"/>
    <mergeCell ref="E10:F10"/>
    <mergeCell ref="E11:F11"/>
    <mergeCell ref="F22:G22"/>
    <mergeCell ref="F23:G23"/>
    <mergeCell ref="F24:G24"/>
  </mergeCells>
  <printOptions horizontalCentered="1"/>
  <pageMargins left="0.25" right="0.25" top="0.75" bottom="0.75" header="0.3" footer="0.3"/>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550" r:id="rId4" name="Check Box 214">
              <controlPr defaultSize="0" autoFill="0" autoLine="0" autoPict="0">
                <anchor moveWithCells="1">
                  <from>
                    <xdr:col>7</xdr:col>
                    <xdr:colOff>228600</xdr:colOff>
                    <xdr:row>23</xdr:row>
                    <xdr:rowOff>104775</xdr:rowOff>
                  </from>
                  <to>
                    <xdr:col>7</xdr:col>
                    <xdr:colOff>504825</xdr:colOff>
                    <xdr:row>25</xdr:row>
                    <xdr:rowOff>9525</xdr:rowOff>
                  </to>
                </anchor>
              </controlPr>
            </control>
          </mc:Choice>
        </mc:AlternateContent>
        <mc:AlternateContent xmlns:mc="http://schemas.openxmlformats.org/markup-compatibility/2006">
          <mc:Choice Requires="x14">
            <control shapeId="14551" r:id="rId5" name="Check Box 215">
              <controlPr defaultSize="0" autoFill="0" autoLine="0" autoPict="0">
                <anchor moveWithCells="1">
                  <from>
                    <xdr:col>7</xdr:col>
                    <xdr:colOff>228600</xdr:colOff>
                    <xdr:row>22</xdr:row>
                    <xdr:rowOff>114300</xdr:rowOff>
                  </from>
                  <to>
                    <xdr:col>7</xdr:col>
                    <xdr:colOff>504825</xdr:colOff>
                    <xdr:row>24</xdr:row>
                    <xdr:rowOff>9525</xdr:rowOff>
                  </to>
                </anchor>
              </controlPr>
            </control>
          </mc:Choice>
        </mc:AlternateContent>
        <mc:AlternateContent xmlns:mc="http://schemas.openxmlformats.org/markup-compatibility/2006">
          <mc:Choice Requires="x14">
            <control shapeId="14552" r:id="rId6" name="Check Box 216">
              <controlPr defaultSize="0" autoFill="0" autoLine="0" autoPict="0">
                <anchor moveWithCells="1">
                  <from>
                    <xdr:col>7</xdr:col>
                    <xdr:colOff>228600</xdr:colOff>
                    <xdr:row>21</xdr:row>
                    <xdr:rowOff>152400</xdr:rowOff>
                  </from>
                  <to>
                    <xdr:col>7</xdr:col>
                    <xdr:colOff>504825</xdr:colOff>
                    <xdr:row>23</xdr:row>
                    <xdr:rowOff>0</xdr:rowOff>
                  </to>
                </anchor>
              </controlPr>
            </control>
          </mc:Choice>
        </mc:AlternateContent>
        <mc:AlternateContent xmlns:mc="http://schemas.openxmlformats.org/markup-compatibility/2006">
          <mc:Choice Requires="x14">
            <control shapeId="14553" r:id="rId7" name="Check Box 217">
              <controlPr defaultSize="0" autoFill="0" autoLine="0" autoPict="0">
                <anchor moveWithCells="1">
                  <from>
                    <xdr:col>8</xdr:col>
                    <xdr:colOff>657225</xdr:colOff>
                    <xdr:row>23</xdr:row>
                    <xdr:rowOff>114300</xdr:rowOff>
                  </from>
                  <to>
                    <xdr:col>8</xdr:col>
                    <xdr:colOff>933450</xdr:colOff>
                    <xdr:row>25</xdr:row>
                    <xdr:rowOff>9525</xdr:rowOff>
                  </to>
                </anchor>
              </controlPr>
            </control>
          </mc:Choice>
        </mc:AlternateContent>
        <mc:AlternateContent xmlns:mc="http://schemas.openxmlformats.org/markup-compatibility/2006">
          <mc:Choice Requires="x14">
            <control shapeId="14554" r:id="rId8" name="Check Box 218">
              <controlPr defaultSize="0" autoFill="0" autoLine="0" autoPict="0">
                <anchor moveWithCells="1">
                  <from>
                    <xdr:col>8</xdr:col>
                    <xdr:colOff>657225</xdr:colOff>
                    <xdr:row>22</xdr:row>
                    <xdr:rowOff>104775</xdr:rowOff>
                  </from>
                  <to>
                    <xdr:col>8</xdr:col>
                    <xdr:colOff>933450</xdr:colOff>
                    <xdr:row>24</xdr:row>
                    <xdr:rowOff>0</xdr:rowOff>
                  </to>
                </anchor>
              </controlPr>
            </control>
          </mc:Choice>
        </mc:AlternateContent>
        <mc:AlternateContent xmlns:mc="http://schemas.openxmlformats.org/markup-compatibility/2006">
          <mc:Choice Requires="x14">
            <control shapeId="14555" r:id="rId9" name="Check Box 219">
              <controlPr defaultSize="0" autoFill="0" autoLine="0" autoPict="0">
                <anchor moveWithCells="1">
                  <from>
                    <xdr:col>8</xdr:col>
                    <xdr:colOff>657225</xdr:colOff>
                    <xdr:row>21</xdr:row>
                    <xdr:rowOff>142875</xdr:rowOff>
                  </from>
                  <to>
                    <xdr:col>8</xdr:col>
                    <xdr:colOff>942975</xdr:colOff>
                    <xdr:row>22</xdr:row>
                    <xdr:rowOff>161925</xdr:rowOff>
                  </to>
                </anchor>
              </controlPr>
            </control>
          </mc:Choice>
        </mc:AlternateContent>
        <mc:AlternateContent xmlns:mc="http://schemas.openxmlformats.org/markup-compatibility/2006">
          <mc:Choice Requires="x14">
            <control shapeId="14547" r:id="rId10" name="Check Box 211">
              <controlPr locked="0" defaultSize="0" autoFill="0" autoLine="0" autoPict="0">
                <anchor moveWithCells="1">
                  <from>
                    <xdr:col>4</xdr:col>
                    <xdr:colOff>485775</xdr:colOff>
                    <xdr:row>15</xdr:row>
                    <xdr:rowOff>38100</xdr:rowOff>
                  </from>
                  <to>
                    <xdr:col>4</xdr:col>
                    <xdr:colOff>762000</xdr:colOff>
                    <xdr:row>16</xdr:row>
                    <xdr:rowOff>66675</xdr:rowOff>
                  </to>
                </anchor>
              </controlPr>
            </control>
          </mc:Choice>
        </mc:AlternateContent>
        <mc:AlternateContent xmlns:mc="http://schemas.openxmlformats.org/markup-compatibility/2006">
          <mc:Choice Requires="x14">
            <control shapeId="14548" r:id="rId11" name="Check Box 212">
              <controlPr defaultSize="0" autoFill="0" autoLine="0" autoPict="0">
                <anchor moveWithCells="1">
                  <from>
                    <xdr:col>4</xdr:col>
                    <xdr:colOff>485775</xdr:colOff>
                    <xdr:row>15</xdr:row>
                    <xdr:rowOff>190500</xdr:rowOff>
                  </from>
                  <to>
                    <xdr:col>4</xdr:col>
                    <xdr:colOff>762000</xdr:colOff>
                    <xdr:row>17</xdr:row>
                    <xdr:rowOff>19050</xdr:rowOff>
                  </to>
                </anchor>
              </controlPr>
            </control>
          </mc:Choice>
        </mc:AlternateContent>
        <mc:AlternateContent xmlns:mc="http://schemas.openxmlformats.org/markup-compatibility/2006">
          <mc:Choice Requires="x14">
            <control shapeId="14562" r:id="rId12" name="Check Box 226">
              <controlPr defaultSize="0" autoFill="0" autoLine="0" autoPict="0">
                <anchor moveWithCells="1">
                  <from>
                    <xdr:col>7</xdr:col>
                    <xdr:colOff>238125</xdr:colOff>
                    <xdr:row>35</xdr:row>
                    <xdr:rowOff>142875</xdr:rowOff>
                  </from>
                  <to>
                    <xdr:col>7</xdr:col>
                    <xdr:colOff>514350</xdr:colOff>
                    <xdr:row>37</xdr:row>
                    <xdr:rowOff>9525</xdr:rowOff>
                  </to>
                </anchor>
              </controlPr>
            </control>
          </mc:Choice>
        </mc:AlternateContent>
        <mc:AlternateContent xmlns:mc="http://schemas.openxmlformats.org/markup-compatibility/2006">
          <mc:Choice Requires="x14">
            <control shapeId="14563" r:id="rId13" name="Check Box 227">
              <controlPr defaultSize="0" autoFill="0" autoLine="0" autoPict="0">
                <anchor moveWithCells="1">
                  <from>
                    <xdr:col>7</xdr:col>
                    <xdr:colOff>238125</xdr:colOff>
                    <xdr:row>34</xdr:row>
                    <xdr:rowOff>142875</xdr:rowOff>
                  </from>
                  <to>
                    <xdr:col>7</xdr:col>
                    <xdr:colOff>514350</xdr:colOff>
                    <xdr:row>36</xdr:row>
                    <xdr:rowOff>0</xdr:rowOff>
                  </to>
                </anchor>
              </controlPr>
            </control>
          </mc:Choice>
        </mc:AlternateContent>
        <mc:AlternateContent xmlns:mc="http://schemas.openxmlformats.org/markup-compatibility/2006">
          <mc:Choice Requires="x14">
            <control shapeId="14564" r:id="rId14" name="Check Box 228">
              <controlPr defaultSize="0" autoFill="0" autoLine="0" autoPict="0">
                <anchor moveWithCells="1">
                  <from>
                    <xdr:col>7</xdr:col>
                    <xdr:colOff>238125</xdr:colOff>
                    <xdr:row>33</xdr:row>
                    <xdr:rowOff>180975</xdr:rowOff>
                  </from>
                  <to>
                    <xdr:col>7</xdr:col>
                    <xdr:colOff>514350</xdr:colOff>
                    <xdr:row>35</xdr:row>
                    <xdr:rowOff>9525</xdr:rowOff>
                  </to>
                </anchor>
              </controlPr>
            </control>
          </mc:Choice>
        </mc:AlternateContent>
        <mc:AlternateContent xmlns:mc="http://schemas.openxmlformats.org/markup-compatibility/2006">
          <mc:Choice Requires="x14">
            <control shapeId="14565" r:id="rId15" name="Check Box 229">
              <controlPr defaultSize="0" autoFill="0" autoLine="0" autoPict="0">
                <anchor moveWithCells="1">
                  <from>
                    <xdr:col>8</xdr:col>
                    <xdr:colOff>666750</xdr:colOff>
                    <xdr:row>35</xdr:row>
                    <xdr:rowOff>152400</xdr:rowOff>
                  </from>
                  <to>
                    <xdr:col>8</xdr:col>
                    <xdr:colOff>942975</xdr:colOff>
                    <xdr:row>37</xdr:row>
                    <xdr:rowOff>9525</xdr:rowOff>
                  </to>
                </anchor>
              </controlPr>
            </control>
          </mc:Choice>
        </mc:AlternateContent>
        <mc:AlternateContent xmlns:mc="http://schemas.openxmlformats.org/markup-compatibility/2006">
          <mc:Choice Requires="x14">
            <control shapeId="14566" r:id="rId16" name="Check Box 230">
              <controlPr defaultSize="0" autoFill="0" autoLine="0" autoPict="0">
                <anchor moveWithCells="1">
                  <from>
                    <xdr:col>8</xdr:col>
                    <xdr:colOff>666750</xdr:colOff>
                    <xdr:row>34</xdr:row>
                    <xdr:rowOff>142875</xdr:rowOff>
                  </from>
                  <to>
                    <xdr:col>8</xdr:col>
                    <xdr:colOff>942975</xdr:colOff>
                    <xdr:row>36</xdr:row>
                    <xdr:rowOff>0</xdr:rowOff>
                  </to>
                </anchor>
              </controlPr>
            </control>
          </mc:Choice>
        </mc:AlternateContent>
        <mc:AlternateContent xmlns:mc="http://schemas.openxmlformats.org/markup-compatibility/2006">
          <mc:Choice Requires="x14">
            <control shapeId="14567" r:id="rId17" name="Check Box 231">
              <controlPr defaultSize="0" autoFill="0" autoLine="0" autoPict="0">
                <anchor moveWithCells="1">
                  <from>
                    <xdr:col>8</xdr:col>
                    <xdr:colOff>666750</xdr:colOff>
                    <xdr:row>33</xdr:row>
                    <xdr:rowOff>180975</xdr:rowOff>
                  </from>
                  <to>
                    <xdr:col>8</xdr:col>
                    <xdr:colOff>952500</xdr:colOff>
                    <xdr:row>35</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527A885D96E044D9EE7DE17F358CA55" ma:contentTypeVersion="" ma:contentTypeDescription="Skapa ett nytt dokument." ma:contentTypeScope="" ma:versionID="40964807b5f9597ef432daef346594b5">
  <xsd:schema xmlns:xsd="http://www.w3.org/2001/XMLSchema" xmlns:xs="http://www.w3.org/2001/XMLSchema" xmlns:p="http://schemas.microsoft.com/office/2006/metadata/properties" targetNamespace="http://schemas.microsoft.com/office/2006/metadata/properties" ma:root="true" ma:fieldsID="52700ad299e83749646b377123cdf3c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FC0D9E-2EC4-4851-8120-20B4642227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EC2D3AE-C577-4CBD-B2F2-D5E78F28129C}">
  <ds:schemaRefs>
    <ds:schemaRef ds:uri="http://schemas.microsoft.com/sharepoint/v3/contenttype/forms"/>
  </ds:schemaRefs>
</ds:datastoreItem>
</file>

<file path=customXml/itemProps3.xml><?xml version="1.0" encoding="utf-8"?>
<ds:datastoreItem xmlns:ds="http://schemas.openxmlformats.org/officeDocument/2006/customXml" ds:itemID="{812606CF-9130-4BD9-A517-E3E5A8B9E7F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Kalkylblad</vt:lpstr>
      </vt:variant>
      <vt:variant>
        <vt:i4>11</vt:i4>
      </vt:variant>
      <vt:variant>
        <vt:lpstr>Namngivna områden</vt:lpstr>
      </vt:variant>
      <vt:variant>
        <vt:i4>29</vt:i4>
      </vt:variant>
    </vt:vector>
  </HeadingPairs>
  <TitlesOfParts>
    <vt:vector size="40" baseType="lpstr">
      <vt:lpstr>0. Start page</vt:lpstr>
      <vt:lpstr>1. Company details</vt:lpstr>
      <vt:lpstr>Blad1</vt:lpstr>
      <vt:lpstr>2. Item and price list</vt:lpstr>
      <vt:lpstr>3. Stand sketch</vt:lpstr>
      <vt:lpstr>4. Kontaktpersoner på Elmia</vt:lpstr>
      <vt:lpstr>4. Lift hire</vt:lpstr>
      <vt:lpstr>5. High construction</vt:lpstr>
      <vt:lpstr>6. Change of construction time</vt:lpstr>
      <vt:lpstr>7. Flammables and explosives</vt:lpstr>
      <vt:lpstr>8. Hot work</vt:lpstr>
      <vt:lpstr>Ankomst</vt:lpstr>
      <vt:lpstr>Annan_betalningsmottagare</vt:lpstr>
      <vt:lpstr>Avvikande_adress</vt:lpstr>
      <vt:lpstr>Avvikande_epost</vt:lpstr>
      <vt:lpstr>Avvikande_org.nr</vt:lpstr>
      <vt:lpstr>Avvikande_ort</vt:lpstr>
      <vt:lpstr>Avvikande_postnr.</vt:lpstr>
      <vt:lpstr>Avvikande_telnr.</vt:lpstr>
      <vt:lpstr>Dagar</vt:lpstr>
      <vt:lpstr>Epost</vt:lpstr>
      <vt:lpstr>Kontaktperson</vt:lpstr>
      <vt:lpstr>KVM</vt:lpstr>
      <vt:lpstr>Mobilnummer</vt:lpstr>
      <vt:lpstr>Monternr</vt:lpstr>
      <vt:lpstr>Monterstrl</vt:lpstr>
      <vt:lpstr>Mässa</vt:lpstr>
      <vt:lpstr>Mässor2012</vt:lpstr>
      <vt:lpstr>Tel_Direkt</vt:lpstr>
      <vt:lpstr>'0. Start page'!Utskriftsområde</vt:lpstr>
      <vt:lpstr>'1. Company details'!Utskriftsområde</vt:lpstr>
      <vt:lpstr>'2. Item and price list'!Utskriftsområde</vt:lpstr>
      <vt:lpstr>'3. Stand sketch'!Utskriftsområde</vt:lpstr>
      <vt:lpstr>'4. Kontaktpersoner på Elmia'!Utskriftsområde</vt:lpstr>
      <vt:lpstr>'5. High construction'!Utskriftsområde</vt:lpstr>
      <vt:lpstr>'6. Change of construction time'!Utskriftsområde</vt:lpstr>
      <vt:lpstr>'7. Flammables and explosives'!Utskriftsområde</vt:lpstr>
      <vt:lpstr>'2. Item and price list'!Utskriftsrubriker</vt:lpstr>
      <vt:lpstr>Utställare</vt:lpstr>
      <vt:lpstr>Årskalender2012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Elmias Prislista</dc:title>
  <dc:creator>Matt Bibby</dc:creator>
  <cp:keywords>Prislista, digital, excel, elmia</cp:keywords>
  <cp:lastModifiedBy>Eva Alexandersson</cp:lastModifiedBy>
  <cp:lastPrinted>2019-03-14T09:40:07Z</cp:lastPrinted>
  <dcterms:created xsi:type="dcterms:W3CDTF">2011-12-01T13:50:37Z</dcterms:created>
  <dcterms:modified xsi:type="dcterms:W3CDTF">2020-03-05T10:29:53Z</dcterms:modified>
  <cp:category>Mallar</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0x0101001527A885D96E044D9EE7DE17F358CA55</vt:lpwstr>
  </property>
</Properties>
</file>