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fileSharing readOnlyRecommended="1"/>
  <workbookPr codeName="ThisWorkbook" defaultThemeVersion="124226"/>
  <mc:AlternateContent xmlns:mc="http://schemas.openxmlformats.org/markup-compatibility/2006">
    <mc:Choice Requires="x15">
      <x15ac:absPath xmlns:x15ac="http://schemas.microsoft.com/office/spreadsheetml/2010/11/ac" url="C:\Users\fholgers\Desktop\Produktion - Excelfiler\"/>
    </mc:Choice>
  </mc:AlternateContent>
  <xr:revisionPtr revIDLastSave="0" documentId="13_ncr:1_{951CD07C-4AC9-4CF9-A304-6AF8EB5CA0B6}" xr6:coauthVersionLast="47" xr6:coauthVersionMax="47" xr10:uidLastSave="{00000000-0000-0000-0000-000000000000}"/>
  <bookViews>
    <workbookView xWindow="-120" yWindow="-120" windowWidth="29040" windowHeight="15840" tabRatio="876" firstSheet="7" activeTab="7" xr2:uid="{00000000-000D-0000-FFFF-FFFF00000000}"/>
  </bookViews>
  <sheets>
    <sheet name="0. Startsida" sheetId="20" state="hidden" r:id="rId1"/>
    <sheet name="1. Din företagsfakta" sheetId="6" state="hidden" r:id="rId2"/>
    <sheet name="2. Artikel- och prislista" sheetId="17" state="hidden" r:id="rId3"/>
    <sheet name="3. Monterskiss" sheetId="3" state="hidden" r:id="rId4"/>
    <sheet name="Blad1" sheetId="23" state="hidden" r:id="rId5"/>
    <sheet name="4. Hyra av lift" sheetId="21" state="hidden" r:id="rId6"/>
    <sheet name="5. Höjdbyggnation" sheetId="10" state="hidden" r:id="rId7"/>
    <sheet name="6. Byggtidsändring" sheetId="14" r:id="rId8"/>
    <sheet name="7. Brandfarligt och explosivt" sheetId="18" state="hidden" r:id="rId9"/>
    <sheet name="8. Heta arbeten" sheetId="22" state="hidden" r:id="rId10"/>
  </sheets>
  <definedNames>
    <definedName name="Ankomst">'1. Din företagsfakta'!$C$47</definedName>
    <definedName name="Annan_betalningsmottagare">'1. Din företagsfakta'!$C$40</definedName>
    <definedName name="ArtNr" localSheetId="8">#REF!</definedName>
    <definedName name="ArtNr">#REF!</definedName>
    <definedName name="Avvikande_adress">'1. Din företagsfakta'!$C$41</definedName>
    <definedName name="Avvikande_epost">'1. Din företagsfakta'!$E$43</definedName>
    <definedName name="Avvikande_faxnr">'1. Din företagsfakta'!$F$42</definedName>
    <definedName name="Avvikande_org.nr">'1. Din företagsfakta'!$F$40</definedName>
    <definedName name="Avvikande_ort">'1. Din företagsfakta'!$C$43</definedName>
    <definedName name="Avvikande_postnr.">'1. Din företagsfakta'!$C$42</definedName>
    <definedName name="Avvikande_telnr.">'1. Din företagsfakta'!$F$41</definedName>
    <definedName name="Dagar">'2. Artikel- och prislista'!$O$200</definedName>
    <definedName name="_xlnm.Database" localSheetId="8">#REF!</definedName>
    <definedName name="_xlnm.Database">#REF!</definedName>
    <definedName name="Epost">'1. Din företagsfakta'!$C$37</definedName>
    <definedName name="Kontaktperson">'1. Din företagsfakta'!$C$36</definedName>
    <definedName name="KVM">'1. Din företagsfakta'!$F$47</definedName>
    <definedName name="Mobilnummer">'1. Din företagsfakta'!$F$37</definedName>
    <definedName name="Monternr">'1. Din företagsfakta'!$C$46</definedName>
    <definedName name="Monterstrl">'1. Din företagsfakta'!$F$46</definedName>
    <definedName name="Mässa">'1. Din företagsfakta'!#REF!</definedName>
    <definedName name="Mässor2012">#REF!</definedName>
    <definedName name="Tel_Direkt">'1. Din företagsfakta'!$F$36</definedName>
    <definedName name="_xlnm.Print_Area" localSheetId="0">'0. Startsida'!$A$1:$K$39</definedName>
    <definedName name="_xlnm.Print_Area" localSheetId="1">'1. Din företagsfakta'!$A$1:$G$67</definedName>
    <definedName name="_xlnm.Print_Area" localSheetId="2">'2. Artikel- och prislista'!$A$1:$L$262</definedName>
    <definedName name="_xlnm.Print_Area" localSheetId="3">'3. Monterskiss'!$A$1:$U$41</definedName>
    <definedName name="_xlnm.Print_Area" localSheetId="6">'5. Höjdbyggnation'!$A$1:$I$90</definedName>
    <definedName name="_xlnm.Print_Area" localSheetId="7">'6. Byggtidsändring'!$A$1:$J$75</definedName>
    <definedName name="_xlnm.Print_Area" localSheetId="8">'7. Brandfarligt och explosivt'!$A$1:$I$60</definedName>
    <definedName name="_xlnm.Print_Area" localSheetId="9">'8. Heta arbeten'!$A$1:$M$79</definedName>
    <definedName name="_xlnm.Print_Titles" localSheetId="2">'2. Artikel- och prislista'!$1:$14</definedName>
    <definedName name="Utställare">'1. Din företagsfakta'!$C$30</definedName>
    <definedName name="Årskalender201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7" l="1"/>
  <c r="F42" i="17"/>
  <c r="F83" i="17" l="1"/>
  <c r="L52" i="17" l="1"/>
  <c r="F99" i="17"/>
  <c r="F100" i="17"/>
  <c r="F47" i="17" l="1"/>
  <c r="F46" i="17"/>
  <c r="F45" i="17"/>
  <c r="F44" i="17"/>
  <c r="F43" i="17"/>
  <c r="F38" i="17"/>
  <c r="D6" i="3" l="1"/>
  <c r="D9" i="22" l="1"/>
  <c r="D8" i="18"/>
  <c r="D8" i="3"/>
  <c r="L56" i="17"/>
  <c r="L57" i="17"/>
  <c r="L58" i="17"/>
  <c r="L59" i="17"/>
  <c r="L60" i="17"/>
  <c r="L61" i="17"/>
  <c r="L62" i="17"/>
  <c r="L63" i="17"/>
  <c r="L64" i="17"/>
  <c r="L65" i="17"/>
  <c r="L66" i="17"/>
  <c r="L67" i="17"/>
  <c r="L68" i="17"/>
  <c r="L69" i="17"/>
  <c r="L70" i="17"/>
  <c r="L71" i="17"/>
  <c r="L72" i="17"/>
  <c r="L73" i="17"/>
  <c r="L74" i="17"/>
  <c r="L75" i="17"/>
  <c r="L76" i="17"/>
  <c r="L77" i="17"/>
  <c r="L78" i="17"/>
  <c r="L79" i="17"/>
  <c r="L80" i="17"/>
  <c r="L81" i="17"/>
  <c r="L82" i="17"/>
  <c r="L83" i="17"/>
  <c r="L84" i="17"/>
  <c r="L85" i="17"/>
  <c r="L86" i="17"/>
  <c r="L87" i="17"/>
  <c r="L88" i="17"/>
  <c r="L89" i="17"/>
  <c r="L90" i="17"/>
  <c r="L91" i="17"/>
  <c r="L92" i="17"/>
  <c r="L55" i="17"/>
  <c r="F173" i="17" l="1"/>
  <c r="F157" i="17"/>
  <c r="F156" i="17"/>
  <c r="F166" i="17"/>
  <c r="F165" i="17"/>
  <c r="F107" i="17" l="1"/>
  <c r="F139" i="17"/>
  <c r="C8" i="10" l="1"/>
  <c r="C8" i="21"/>
  <c r="C8" i="17"/>
  <c r="F211" i="17" l="1"/>
  <c r="F212" i="17"/>
  <c r="F213" i="17"/>
  <c r="F214" i="17"/>
  <c r="F215" i="17"/>
  <c r="F216" i="17"/>
  <c r="F217" i="17"/>
  <c r="F218" i="17"/>
  <c r="F219" i="17"/>
  <c r="F220" i="17"/>
  <c r="F221" i="17"/>
  <c r="F222" i="17"/>
  <c r="F223" i="17"/>
  <c r="F224" i="17"/>
  <c r="F225" i="17"/>
  <c r="F226" i="17"/>
  <c r="F227" i="17"/>
  <c r="L117" i="17"/>
  <c r="L115" i="17"/>
  <c r="L114" i="17"/>
  <c r="F111" i="17"/>
  <c r="F110" i="17"/>
  <c r="F109" i="17"/>
  <c r="F108" i="17"/>
  <c r="F106" i="17"/>
  <c r="F105" i="17"/>
  <c r="F104" i="17"/>
  <c r="L134" i="17"/>
  <c r="F136" i="17"/>
  <c r="F135" i="17"/>
  <c r="F134" i="17"/>
  <c r="F133" i="17"/>
  <c r="F132" i="17"/>
  <c r="F131" i="17"/>
  <c r="F164" i="17"/>
  <c r="F163" i="17"/>
  <c r="F162" i="17"/>
  <c r="F161" i="17"/>
  <c r="L27" i="17"/>
  <c r="F229" i="17"/>
  <c r="F176" i="17"/>
  <c r="F169" i="17"/>
  <c r="F168" i="17"/>
  <c r="F158" i="17"/>
  <c r="F155" i="17"/>
  <c r="F154" i="17"/>
  <c r="F153" i="17"/>
  <c r="F207" i="17"/>
  <c r="F151" i="17"/>
  <c r="L145" i="17"/>
  <c r="F152" i="17"/>
  <c r="F159" i="17"/>
  <c r="L147" i="17"/>
  <c r="F160" i="17"/>
  <c r="L121" i="17"/>
  <c r="F201" i="17"/>
  <c r="F115" i="17"/>
  <c r="F114" i="17"/>
  <c r="F116" i="17"/>
  <c r="F118" i="17"/>
  <c r="F119" i="17"/>
  <c r="F120" i="17"/>
  <c r="I6" i="17"/>
  <c r="J6" i="17"/>
  <c r="L6" i="17"/>
  <c r="I8" i="17"/>
  <c r="L20" i="17"/>
  <c r="L21" i="17"/>
  <c r="L22" i="17"/>
  <c r="L23" i="17"/>
  <c r="L24" i="17"/>
  <c r="L25" i="17"/>
  <c r="L26" i="17"/>
  <c r="L28" i="17"/>
  <c r="L29" i="17"/>
  <c r="L30" i="17"/>
  <c r="L31" i="17"/>
  <c r="L32" i="17"/>
  <c r="L33" i="17"/>
  <c r="L34" i="17"/>
  <c r="L35" i="17"/>
  <c r="L36" i="17"/>
  <c r="L37" i="17"/>
  <c r="L38" i="17"/>
  <c r="L39" i="17"/>
  <c r="L40" i="17"/>
  <c r="L41" i="17"/>
  <c r="L42" i="17"/>
  <c r="L43" i="17"/>
  <c r="L44" i="17"/>
  <c r="L45" i="17"/>
  <c r="L46" i="17"/>
  <c r="L47" i="17"/>
  <c r="L48" i="17"/>
  <c r="L49" i="17"/>
  <c r="L50" i="17"/>
  <c r="L51" i="17"/>
  <c r="L53" i="17"/>
  <c r="L110" i="17"/>
  <c r="L111" i="17"/>
  <c r="L112" i="17"/>
  <c r="L113" i="17"/>
  <c r="L118" i="17"/>
  <c r="L119" i="17"/>
  <c r="L120" i="17"/>
  <c r="L122" i="17"/>
  <c r="L123" i="17"/>
  <c r="L124" i="17"/>
  <c r="L125" i="17"/>
  <c r="L126" i="17"/>
  <c r="L127" i="17"/>
  <c r="L128" i="17"/>
  <c r="L129" i="17"/>
  <c r="L130" i="17"/>
  <c r="L131" i="17"/>
  <c r="L133" i="17"/>
  <c r="L135" i="17"/>
  <c r="L136" i="17"/>
  <c r="L137" i="17"/>
  <c r="L138" i="17"/>
  <c r="L139" i="17"/>
  <c r="L140" i="17"/>
  <c r="L142" i="17"/>
  <c r="L143" i="17"/>
  <c r="L144" i="17"/>
  <c r="L148" i="17"/>
  <c r="L149" i="17"/>
  <c r="L150" i="17"/>
  <c r="L151" i="17"/>
  <c r="L153" i="17"/>
  <c r="L155" i="17"/>
  <c r="L156" i="17"/>
  <c r="L157" i="17"/>
  <c r="L160" i="17"/>
  <c r="L161" i="17"/>
  <c r="L162" i="17"/>
  <c r="L163" i="17"/>
  <c r="L164" i="17"/>
  <c r="L165" i="17"/>
  <c r="L166" i="17"/>
  <c r="L167" i="17"/>
  <c r="L168" i="17"/>
  <c r="L169" i="17"/>
  <c r="L193" i="17"/>
  <c r="L195" i="17"/>
  <c r="L196" i="17"/>
  <c r="L197" i="17"/>
  <c r="L198" i="17"/>
  <c r="L200" i="17"/>
  <c r="L201" i="17"/>
  <c r="L202" i="17"/>
  <c r="L203" i="17"/>
  <c r="L204" i="17"/>
  <c r="L205" i="17"/>
  <c r="L206" i="17"/>
  <c r="L207" i="17"/>
  <c r="D7" i="22"/>
  <c r="G7" i="22"/>
  <c r="I7" i="22"/>
  <c r="J7" i="22"/>
  <c r="K7" i="22"/>
  <c r="G9" i="22"/>
  <c r="I9" i="22"/>
  <c r="K9" i="22"/>
  <c r="D11" i="22"/>
  <c r="G11" i="22"/>
  <c r="I11" i="22"/>
  <c r="K11" i="22"/>
  <c r="D13" i="22"/>
  <c r="G13" i="22"/>
  <c r="I13" i="22"/>
  <c r="K13" i="22"/>
  <c r="D6" i="18"/>
  <c r="E6" i="18"/>
  <c r="F6" i="18"/>
  <c r="G6" i="18"/>
  <c r="H6" i="18"/>
  <c r="E8" i="18"/>
  <c r="F8" i="18"/>
  <c r="H8" i="18"/>
  <c r="D10" i="18"/>
  <c r="E10" i="18"/>
  <c r="F10" i="18"/>
  <c r="H10" i="18"/>
  <c r="D12" i="18"/>
  <c r="E12" i="18"/>
  <c r="F12" i="18"/>
  <c r="H12" i="18"/>
  <c r="C6" i="10"/>
  <c r="D6" i="10"/>
  <c r="F6" i="10"/>
  <c r="G6" i="10"/>
  <c r="H6" i="10"/>
  <c r="D8" i="10"/>
  <c r="F8" i="10"/>
  <c r="H8" i="10"/>
  <c r="C10" i="10"/>
  <c r="D10" i="10"/>
  <c r="F10" i="10"/>
  <c r="H10" i="10"/>
  <c r="C12" i="10"/>
  <c r="D12" i="10"/>
  <c r="F12" i="10"/>
  <c r="H12" i="10"/>
  <c r="C6" i="21"/>
  <c r="F6" i="21"/>
  <c r="H6" i="21"/>
  <c r="I6" i="21"/>
  <c r="J6" i="21"/>
  <c r="F8" i="21"/>
  <c r="H8" i="21"/>
  <c r="J8" i="21"/>
  <c r="C10" i="21"/>
  <c r="F10" i="21"/>
  <c r="H10" i="21"/>
  <c r="J10" i="21"/>
  <c r="C12" i="21"/>
  <c r="F12" i="21"/>
  <c r="H12" i="21"/>
  <c r="J12" i="21"/>
  <c r="L6" i="3"/>
  <c r="O6" i="3"/>
  <c r="T6" i="3"/>
  <c r="L8" i="3"/>
  <c r="Q8" i="3"/>
  <c r="C6" i="17"/>
  <c r="D6" i="17"/>
  <c r="D8" i="17"/>
  <c r="F8" i="17"/>
  <c r="F94" i="17"/>
  <c r="F21" i="17"/>
  <c r="F95" i="17"/>
  <c r="F22" i="17"/>
  <c r="F23" i="17"/>
  <c r="F96" i="17"/>
  <c r="F24" i="17"/>
  <c r="F97" i="17"/>
  <c r="F98" i="17"/>
  <c r="F28" i="17"/>
  <c r="F29" i="17"/>
  <c r="F30" i="17"/>
  <c r="F31" i="17"/>
  <c r="F32" i="17"/>
  <c r="F33" i="17"/>
  <c r="F34" i="17"/>
  <c r="F36" i="17"/>
  <c r="F37" i="17"/>
  <c r="F49" i="17"/>
  <c r="F50" i="17"/>
  <c r="F51" i="17"/>
  <c r="F52" i="17"/>
  <c r="F53" i="17"/>
  <c r="F54" i="17"/>
  <c r="F55" i="17"/>
  <c r="F56" i="17"/>
  <c r="F57" i="17"/>
  <c r="F58" i="17"/>
  <c r="F63" i="17"/>
  <c r="F64" i="17"/>
  <c r="F65" i="17"/>
  <c r="F66" i="17"/>
  <c r="F67" i="17"/>
  <c r="F68" i="17"/>
  <c r="F69" i="17"/>
  <c r="F70" i="17"/>
  <c r="F71" i="17"/>
  <c r="F72" i="17"/>
  <c r="F73" i="17"/>
  <c r="F74" i="17"/>
  <c r="F75" i="17"/>
  <c r="F76" i="17"/>
  <c r="F77" i="17"/>
  <c r="F78" i="17"/>
  <c r="F79" i="17"/>
  <c r="F80" i="17"/>
  <c r="F81" i="17"/>
  <c r="F82" i="17"/>
  <c r="F86" i="17"/>
  <c r="F87" i="17"/>
  <c r="F88" i="17"/>
  <c r="F89" i="17"/>
  <c r="F90" i="17"/>
  <c r="F91" i="17"/>
  <c r="F92" i="17"/>
  <c r="F93" i="17"/>
  <c r="F103" i="17"/>
  <c r="F112" i="17"/>
  <c r="F121" i="17"/>
  <c r="F122" i="17"/>
  <c r="F123" i="17"/>
  <c r="F124" i="17"/>
  <c r="F125" i="17"/>
  <c r="F126" i="17"/>
  <c r="F127" i="17"/>
  <c r="F128" i="17"/>
  <c r="F129" i="17"/>
  <c r="F130" i="17"/>
  <c r="F138" i="17"/>
  <c r="F140" i="17"/>
  <c r="F141" i="17"/>
  <c r="F142" i="17"/>
  <c r="F143" i="17"/>
  <c r="F144" i="17"/>
  <c r="F145" i="17"/>
  <c r="F146" i="17"/>
  <c r="F147" i="17"/>
  <c r="F148" i="17"/>
  <c r="F149" i="17"/>
  <c r="F150" i="17"/>
  <c r="F170" i="17"/>
  <c r="F171" i="17"/>
  <c r="F172" i="17"/>
  <c r="F174" i="17"/>
  <c r="F175" i="17"/>
  <c r="F177" i="17"/>
  <c r="F178" i="17"/>
  <c r="F179" i="17"/>
  <c r="F180" i="17"/>
  <c r="F182" i="17"/>
  <c r="F183" i="17"/>
  <c r="L103" i="17"/>
  <c r="L104" i="17"/>
  <c r="L105" i="17"/>
  <c r="L106" i="17"/>
  <c r="L107" i="17"/>
  <c r="L108" i="17"/>
  <c r="F193" i="17"/>
  <c r="F194" i="17"/>
  <c r="N200" i="17"/>
  <c r="O200" i="17" s="1"/>
  <c r="F197" i="17"/>
  <c r="F198" i="17"/>
  <c r="F199" i="17"/>
  <c r="F200" i="17"/>
  <c r="F202" i="17"/>
  <c r="F204" i="17"/>
  <c r="F205" i="17"/>
  <c r="F206" i="17"/>
  <c r="F203" i="17"/>
  <c r="F210" i="17"/>
  <c r="F228" i="17"/>
  <c r="F16" i="17" l="1"/>
  <c r="F18" i="17"/>
  <c r="L18" i="17"/>
  <c r="L16" i="17"/>
  <c r="J209" i="17" l="1"/>
  <c r="J1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irygert</author>
    <author>Louise Billow</author>
  </authors>
  <commentList>
    <comment ref="I148" authorId="0" shapeId="0" xr:uid="{00000000-0006-0000-0200-000001000000}">
      <text>
        <r>
          <rPr>
            <sz val="11"/>
            <color indexed="81"/>
            <rFont val="Tahoma"/>
            <family val="2"/>
          </rPr>
          <t xml:space="preserve">För dig som behöver kontinuerlig ström som inte bryts över natten.
</t>
        </r>
        <r>
          <rPr>
            <sz val="9"/>
            <color indexed="81"/>
            <rFont val="Tahoma"/>
            <family val="2"/>
          </rPr>
          <t xml:space="preserve">
</t>
        </r>
      </text>
    </comment>
    <comment ref="I168" authorId="1" shapeId="0" xr:uid="{00000000-0006-0000-0200-000002000000}">
      <text>
        <r>
          <rPr>
            <sz val="9"/>
            <color indexed="81"/>
            <rFont val="Tahoma"/>
            <family val="2"/>
          </rPr>
          <t>Material mindre än 1,3 meter i bredd.</t>
        </r>
      </text>
    </comment>
    <comment ref="I169" authorId="1" shapeId="0" xr:uid="{00000000-0006-0000-0200-000003000000}">
      <text>
        <r>
          <rPr>
            <sz val="9"/>
            <color indexed="81"/>
            <rFont val="Tahoma"/>
            <family val="2"/>
          </rPr>
          <t xml:space="preserve">Material större än 1,3 meter i bredd.
</t>
        </r>
      </text>
    </comment>
    <comment ref="I170" authorId="1" shapeId="0" xr:uid="{00000000-0006-0000-0200-000004000000}">
      <text>
        <r>
          <rPr>
            <sz val="9"/>
            <color indexed="81"/>
            <rFont val="Tahoma"/>
            <family val="2"/>
          </rPr>
          <t>Debiteras utifrån timmar. Timtid justeras efter mässan.</t>
        </r>
      </text>
    </comment>
    <comment ref="C193" authorId="0" shapeId="0" xr:uid="{00000000-0006-0000-0200-000005000000}">
      <text>
        <r>
          <rPr>
            <sz val="9"/>
            <color indexed="81"/>
            <rFont val="Tahoma"/>
            <family val="2"/>
          </rPr>
          <t>Trådbunden anslutning inklusive router för upp till 4 enheter
I denna produkt ingår en router som vi levererar till din monter så du enkelt kan koppla in upp till 4 enheter. Tänk på att du måste ha med dig kablar till de enheter du vill koppla in i routern.
Skulle du vilja köpa kablar hittar du det i vår mässhop på plats.</t>
        </r>
        <r>
          <rPr>
            <b/>
            <sz val="9"/>
            <color indexed="81"/>
            <rFont val="Tahoma"/>
            <family val="2"/>
          </rPr>
          <t xml:space="preserve">
</t>
        </r>
      </text>
    </comment>
    <comment ref="I193" authorId="0" shapeId="0" xr:uid="{00000000-0006-0000-0200-000006000000}">
      <text>
        <r>
          <rPr>
            <sz val="9"/>
            <color indexed="81"/>
            <rFont val="Tahoma"/>
            <family val="2"/>
          </rPr>
          <t xml:space="preserve">Om du har valt Mässa samt angett hur många kvadratmeter er monter är på första fliken med Företagsfakta, så räknas städkostnaden fram automatiskt om du väljer "JA" i rutan till höger.
</t>
        </r>
      </text>
    </comment>
    <comment ref="C194" authorId="0" shapeId="0" xr:uid="{00000000-0006-0000-0200-000007000000}">
      <text>
        <r>
          <rPr>
            <sz val="9"/>
            <color indexed="81"/>
            <rFont val="Tahoma"/>
            <family val="2"/>
          </rPr>
          <t xml:space="preserve">Trådbunden anslutning med router för upp till 7 enheter.
I denna produkt ingår både en router och switch som vi levererar till din monter så du enkelt kan koppla in upp till 7 enheter. Tänk på att du måste ha med dig kablar till de enheter du vill koppla in i routern. Skulle du vilja köpa kablar hittar du det i vår mässhop på plats.
</t>
        </r>
      </text>
    </comment>
    <comment ref="C200" authorId="0" shapeId="0" xr:uid="{00000000-0006-0000-0200-000008000000}">
      <text>
        <r>
          <rPr>
            <sz val="9"/>
            <color indexed="81"/>
            <rFont val="Tahoma"/>
            <family val="2"/>
          </rPr>
          <t xml:space="preserve">Vid beställning av skärmar, måste du även ange om den skall användas med dator eller DVD-spelare. Även vilken typ av kabel som önskas och dess längd.
</t>
        </r>
      </text>
    </comment>
    <comment ref="C201" authorId="0" shapeId="0" xr:uid="{00000000-0006-0000-0200-00000A000000}">
      <text>
        <r>
          <rPr>
            <sz val="9"/>
            <color indexed="81"/>
            <rFont val="Tahoma"/>
            <family val="2"/>
          </rPr>
          <t xml:space="preserve">Vid beställning av skärmar, måste du även ange om den skall användas med dator eller DVD-spelare. Även vilken typ av kabel som önskas och dess längd.
</t>
        </r>
      </text>
    </comment>
    <comment ref="C202" authorId="0" shapeId="0" xr:uid="{00000000-0006-0000-0200-00000B000000}">
      <text>
        <r>
          <rPr>
            <sz val="9"/>
            <color indexed="81"/>
            <rFont val="Tahoma"/>
            <family val="2"/>
          </rPr>
          <t xml:space="preserve">Vid beställning av skärmar, måste du även ange om den skall användas med dator eller DVD-spelare. Även vilken typ av kabel som önskas och dess längd.
</t>
        </r>
      </text>
    </comment>
    <comment ref="C203" authorId="0" shapeId="0" xr:uid="{00000000-0006-0000-0200-00000D000000}">
      <text>
        <r>
          <rPr>
            <sz val="9"/>
            <color indexed="81"/>
            <rFont val="Tahoma"/>
            <family val="2"/>
          </rPr>
          <t xml:space="preserve">Vid beställning av skärmar, måste du även ange om den skall användas med dator eller DVD-spelare. Även vilken typ av kabel som önskas och dess längd.
</t>
        </r>
      </text>
    </comment>
    <comment ref="C206" authorId="0" shapeId="0" xr:uid="{00000000-0006-0000-0200-000010000000}">
      <text>
        <r>
          <rPr>
            <sz val="9"/>
            <color indexed="81"/>
            <rFont val="Tahoma"/>
            <family val="2"/>
          </rPr>
          <t xml:space="preserve">Vid beställning av skärmar, måste du även ange om den skall användas med dator eller DVD-spelare. Även vilken typ av kabel som önskas och dess längd.
</t>
        </r>
      </text>
    </comment>
    <comment ref="I207" authorId="0" shapeId="0" xr:uid="{00000000-0006-0000-0200-000009000000}">
      <text>
        <r>
          <rPr>
            <sz val="9"/>
            <color indexed="81"/>
            <rFont val="Tahoma"/>
            <family val="2"/>
          </rPr>
          <t xml:space="preserve">Paketen levereras till er monter mot vår hanteringskostnad.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irygert</author>
  </authors>
  <commentList>
    <comment ref="T26" authorId="0" shapeId="0" xr:uid="{00000000-0006-0000-0300-000001000000}">
      <text>
        <r>
          <rPr>
            <sz val="9"/>
            <color indexed="81"/>
            <rFont val="Tahoma"/>
            <family val="2"/>
          </rPr>
          <t>Använd denna symbol och förläng den så långt du behöver för att visa var du vill ha väggar.</t>
        </r>
        <r>
          <rPr>
            <b/>
            <sz val="9"/>
            <color indexed="81"/>
            <rFont val="Tahoma"/>
            <family val="2"/>
          </rPr>
          <t xml:space="preserve">
</t>
        </r>
      </text>
    </comment>
  </commentList>
</comments>
</file>

<file path=xl/sharedStrings.xml><?xml version="1.0" encoding="utf-8"?>
<sst xmlns="http://schemas.openxmlformats.org/spreadsheetml/2006/main" count="752" uniqueCount="578">
  <si>
    <t>CUSTOMER AND STAND FACTS</t>
  </si>
  <si>
    <t>DIFFERENT BILLING ADDRESS</t>
  </si>
  <si>
    <t>Specify date</t>
  </si>
  <si>
    <t>Elmia’s internal notes</t>
  </si>
  <si>
    <t>Exhibiting company</t>
  </si>
  <si>
    <t>Trade fair/Event</t>
  </si>
  <si>
    <t>Company</t>
  </si>
  <si>
    <t>Registered no.</t>
  </si>
  <si>
    <t>Specify time 00.00–00.00</t>
  </si>
  <si>
    <t>Processed by:</t>
  </si>
  <si>
    <t>Date:</t>
  </si>
  <si>
    <t>Phone:</t>
  </si>
  <si>
    <t>E-mail:</t>
  </si>
  <si>
    <t>Contact person</t>
  </si>
  <si>
    <t>Stand number</t>
  </si>
  <si>
    <t>Billing address (e-mail):</t>
  </si>
  <si>
    <t>Address</t>
  </si>
  <si>
    <t>Stand no.</t>
  </si>
  <si>
    <t>Any comments</t>
  </si>
  <si>
    <t>SHOW THIS FORM ON ARRIVAL</t>
  </si>
  <si>
    <t>Mobile number</t>
  </si>
  <si>
    <t>City</t>
  </si>
  <si>
    <t>Postcode</t>
  </si>
  <si>
    <t>Elmia’s decision</t>
  </si>
  <si>
    <t>OK</t>
  </si>
  <si>
    <t>Rejected</t>
  </si>
  <si>
    <t xml:space="preserve">Prislista, beställningar och ansökningar för utställare </t>
  </si>
  <si>
    <r>
      <t xml:space="preserve">Skickas till </t>
    </r>
    <r>
      <rPr>
        <b/>
        <u/>
        <sz val="14"/>
        <color indexed="30"/>
        <rFont val="Calibri"/>
        <family val="2"/>
        <scheme val="minor"/>
      </rPr>
      <t>salessupport@elmia.se</t>
    </r>
  </si>
  <si>
    <t>1. Din företagsfakta</t>
  </si>
  <si>
    <t>Fyll i din företagsfakta och eventuell annan fakturamottagare</t>
  </si>
  <si>
    <t>2. Artikel- och prislista</t>
  </si>
  <si>
    <t>Beställ dina artiklar</t>
  </si>
  <si>
    <t>3. Monterskiss</t>
  </si>
  <si>
    <t xml:space="preserve">  Placera ut eluttag, belysning, wires, väggar, flaggstänger m.m.</t>
  </si>
  <si>
    <t>4. Hyra av lift</t>
  </si>
  <si>
    <t>5. Höjdbyggnation/Utökad exponering</t>
  </si>
  <si>
    <t>6. Byggtidsändring</t>
  </si>
  <si>
    <t>7. Brandfarligt och explosivt</t>
  </si>
  <si>
    <t>8. Heta arbeten</t>
  </si>
  <si>
    <t xml:space="preserve">   Klicka på flikarna nedan för att se all information</t>
  </si>
  <si>
    <t>Företagsfakta</t>
  </si>
  <si>
    <t>Mässa</t>
  </si>
  <si>
    <t>Utställande företag</t>
  </si>
  <si>
    <t>Org. nr</t>
  </si>
  <si>
    <t>Adress</t>
  </si>
  <si>
    <t>Telefon</t>
  </si>
  <si>
    <t>Postnr</t>
  </si>
  <si>
    <t>Fax</t>
  </si>
  <si>
    <t>Ort</t>
  </si>
  <si>
    <t>e-post</t>
  </si>
  <si>
    <t>Kontaktperson</t>
  </si>
  <si>
    <t>Telefon (direkt)</t>
  </si>
  <si>
    <t>E-post kontaktperson</t>
  </si>
  <si>
    <t>Mobilnummer</t>
  </si>
  <si>
    <t>Avvikande faktureringsadress</t>
  </si>
  <si>
    <t>Om annan än utställande företag enligt ovan.</t>
  </si>
  <si>
    <t>Fakturamottagare</t>
  </si>
  <si>
    <t xml:space="preserve">Telefon vxl </t>
  </si>
  <si>
    <t>Monterfakta</t>
  </si>
  <si>
    <t>Monter nr</t>
  </si>
  <si>
    <t>Monterstorlek, Bredd x Djup</t>
  </si>
  <si>
    <t>Vilket datum kommer ni till er monter på Elmia?</t>
  </si>
  <si>
    <t>Monterstorlek, antal kvm</t>
  </si>
  <si>
    <t>KUND- OCH MONTER-FAKTA</t>
  </si>
  <si>
    <t>Direkt telefon / Mobilnummer</t>
  </si>
  <si>
    <t>Mässa / Arrangemang</t>
  </si>
  <si>
    <t>Monterstorlek [B x L] / [kvm]</t>
  </si>
  <si>
    <t>Ankomst till montern på Elmia</t>
  </si>
  <si>
    <t>FYLL I DIN BESTÄLLNING NEDAN. Beställningsvärdet redovisas till höger. -&gt;&gt;</t>
  </si>
  <si>
    <t>Beställningsvärde</t>
  </si>
  <si>
    <t>Scrolla neråt för att se hela listan.</t>
  </si>
  <si>
    <t>Art.nr</t>
  </si>
  <si>
    <t>Benämning</t>
  </si>
  <si>
    <t>Antal</t>
  </si>
  <si>
    <t>á-pris</t>
  </si>
  <si>
    <t>Summa</t>
  </si>
  <si>
    <t>MONTERSYSTEM ALU (maxbelastning 10 kg/väggmodul)</t>
  </si>
  <si>
    <t>Köpmatta Expo Color, Ljusrosa</t>
  </si>
  <si>
    <t>Vägg Alu, rak, 1m vit</t>
  </si>
  <si>
    <t>Köpmatta Expo Color, Marin</t>
  </si>
  <si>
    <t>Vägg Alu, rak, 0,5m vit</t>
  </si>
  <si>
    <t>Köpmatta Expo Color, Mörkblå</t>
  </si>
  <si>
    <t>Ramp Alu, vit, 1m</t>
  </si>
  <si>
    <t>Köpmatta Expo Color, Mörkgrå</t>
  </si>
  <si>
    <t>Vikdörr Alu, vit, 1m</t>
  </si>
  <si>
    <t>Köpmatta Expo Color, Mörkgrön</t>
  </si>
  <si>
    <t>Vid önskemål om svängda, diagonala väggar alternativt annan färg på vägg, print etc. Kontakta oss på expo@elmia.se</t>
  </si>
  <si>
    <t>Köpmatta Expo Color, Mörklila</t>
  </si>
  <si>
    <t>Köpmatta Expo Color, Mörkturkos</t>
  </si>
  <si>
    <t>Draperier Alu</t>
  </si>
  <si>
    <t>Köpmatta Expo Color, Orange</t>
  </si>
  <si>
    <t>Draperi Alu, Blå, 1m</t>
  </si>
  <si>
    <t>Köpmatta Expo Color, Petunia</t>
  </si>
  <si>
    <t>Draperi Alu, Grå, 1m</t>
  </si>
  <si>
    <t>Köpmatta Expo Color, Pistage</t>
  </si>
  <si>
    <t>Draperi Alu, Svart, 1m</t>
  </si>
  <si>
    <t>Köpmatta Expo Color, Rosa</t>
  </si>
  <si>
    <t>Draperi Alu, Vit, 1m</t>
  </si>
  <si>
    <t>Köpmatta Expo Color, Röd</t>
  </si>
  <si>
    <t>Plastpåshängare</t>
  </si>
  <si>
    <t>Köpmatta Expo Color, Svart</t>
  </si>
  <si>
    <t>Tak Clouds, svart</t>
  </si>
  <si>
    <t>Köpmatta Expo Color, Turkos</t>
  </si>
  <si>
    <t>Tak Clouds, vit</t>
  </si>
  <si>
    <t>Köpmatta Expo Color, Varmröd</t>
  </si>
  <si>
    <t>MONTERSYSTEM WOOD (maxbelastning 10 kg/väggmodul)</t>
  </si>
  <si>
    <t>Köpmatta Expo Color, Vit</t>
  </si>
  <si>
    <t>Vägg Wood, rak 0,5m</t>
  </si>
  <si>
    <t xml:space="preserve">Köpmatta Expo Color, Vårgrön </t>
  </si>
  <si>
    <t>Vägg Wood, rak 1m</t>
  </si>
  <si>
    <t>Köpmatta Expo Trend, Beige</t>
  </si>
  <si>
    <t>Dörr Wood, vit</t>
  </si>
  <si>
    <t>Köpmatta Expo Trend, Brun</t>
  </si>
  <si>
    <t>Vi kan erbjuda snickeriväggar, tapetväggar i olika höjder. Kontakta expo@elmia.se</t>
  </si>
  <si>
    <t>Köpmatta Expo Trend, Grön</t>
  </si>
  <si>
    <t xml:space="preserve">Måleri montersystem WOOD </t>
  </si>
  <si>
    <t>Färgprov</t>
  </si>
  <si>
    <t>Köpmatta Expo Trend, Klarblå</t>
  </si>
  <si>
    <t xml:space="preserve">Målning runt vit dörr, ange NCS </t>
  </si>
  <si>
    <t>Köpmatta Expo Trend, Lila</t>
  </si>
  <si>
    <t>Målning av dörrsektion, ange NCS</t>
  </si>
  <si>
    <t>Köpmatta Expo Trend, Lime</t>
  </si>
  <si>
    <t>Standardfärg väggar, blå/ pris per lpm</t>
  </si>
  <si>
    <t>Köpmatta Expo Trend, Ljusgrå</t>
  </si>
  <si>
    <t>Standardfärg väggar, grå /pris per lpm</t>
  </si>
  <si>
    <t>Köpmatta Expo Trend, Marinblå</t>
  </si>
  <si>
    <t>Standardfärg väggar, svart/pris per lpm</t>
  </si>
  <si>
    <t>Köpmatta Expo Trend, Mellangrå</t>
  </si>
  <si>
    <t>Standardfärg väggar, vit/pris per lpm</t>
  </si>
  <si>
    <t>Köpmatta Expo Trend, Mörkblå</t>
  </si>
  <si>
    <t xml:space="preserve">Valfri färg på woodvägg/pris per lpm </t>
  </si>
  <si>
    <t>Köpmatta Expo Trend, Mörkgrå</t>
  </si>
  <si>
    <t>ANGE NCS:</t>
  </si>
  <si>
    <t>Köpmatta Expo Trend, Orange</t>
  </si>
  <si>
    <t>Draperi Wood, Blå, 1m</t>
  </si>
  <si>
    <t>Köpmatta Expo Trend, Rosa</t>
  </si>
  <si>
    <t>Draperi Wood, Grå, 1m</t>
  </si>
  <si>
    <t>Köpmatta Expo Trend, Röd</t>
  </si>
  <si>
    <t>Draperi Wood, Grön, 1m</t>
  </si>
  <si>
    <t>Köpmatta Expo Trend, Svart</t>
  </si>
  <si>
    <t>Draperi Wood, Gul, 1m</t>
  </si>
  <si>
    <t>Köpmatta Expo Trend, Gul</t>
  </si>
  <si>
    <t>Draperi Wood, Röd 1m</t>
  </si>
  <si>
    <t>Köpmatta Expo Trend, Vit</t>
  </si>
  <si>
    <t>Draperi Wood, Svart 1m</t>
  </si>
  <si>
    <t>SPECIALMATTOR, viss leveranstid, vänligen beställ innan deadline. Pris per m2</t>
  </si>
  <si>
    <t>Draperi Wood, Vit 1m</t>
  </si>
  <si>
    <t>Expo Struktur, Grå</t>
  </si>
  <si>
    <t>Expo Struktur, Röd</t>
  </si>
  <si>
    <t>Expo Struktur, Svart</t>
  </si>
  <si>
    <t xml:space="preserve">Återställning av vägg </t>
  </si>
  <si>
    <t>Expo Struktur, Vit</t>
  </si>
  <si>
    <t>Återställning av vägg betalar du för om du exempelvis målar väggen själv eller gör åverkan på väggen. Detta ingår i priset när du beställer målning av oss</t>
  </si>
  <si>
    <t>Expo Struktur, Gul</t>
  </si>
  <si>
    <t>Expo Struktur, Orange</t>
  </si>
  <si>
    <t>MATTOR OCH GOLV</t>
  </si>
  <si>
    <t>Expo Struktur, Mörkgrå</t>
  </si>
  <si>
    <t>HYRMATTOR, pris per m2 inklusive läggning</t>
  </si>
  <si>
    <t>Expo Struktur, Lime</t>
  </si>
  <si>
    <t>Hyrmatta, Beige</t>
  </si>
  <si>
    <t>Expo Struktur, Turkos</t>
  </si>
  <si>
    <t>Hyrmatta, Blå</t>
  </si>
  <si>
    <t>Expo Struktur, Blå</t>
  </si>
  <si>
    <t>Hyrmatta, Blågrön</t>
  </si>
  <si>
    <t>Expo Struktur, Rosa</t>
  </si>
  <si>
    <t>Hyrmatta, Brun</t>
  </si>
  <si>
    <t>Expo Struktur, Lila</t>
  </si>
  <si>
    <t>Hyrmatta, Denim</t>
  </si>
  <si>
    <t>Expo Chess, Svart &amp; Vit</t>
  </si>
  <si>
    <t>Hyrmatta, Grafit</t>
  </si>
  <si>
    <t>Expo Lux, Silver (blank)</t>
  </si>
  <si>
    <t>Hyrmatta, Grå</t>
  </si>
  <si>
    <t>Expo Lux, Svart (blank)</t>
  </si>
  <si>
    <t>Hyrmatta, Grön</t>
  </si>
  <si>
    <t>Expo Lux, Vit (blank)</t>
  </si>
  <si>
    <t>Hyrmatta, Gul</t>
  </si>
  <si>
    <t>Myntmatta, Karbon grå</t>
  </si>
  <si>
    <t>Hyrmatta, Klargrön</t>
  </si>
  <si>
    <t>Myntmatta, Svart</t>
  </si>
  <si>
    <t>Hyrmatta, Klarröd</t>
  </si>
  <si>
    <t>Myntmatta, Vit</t>
  </si>
  <si>
    <t>Hyrmatta, Kokos</t>
  </si>
  <si>
    <t>Expo Durk</t>
  </si>
  <si>
    <t>Hyrmatta, Lila</t>
  </si>
  <si>
    <t>Expo Wood vit, träimitation</t>
  </si>
  <si>
    <t>Hyrmatta, Ljusblå</t>
  </si>
  <si>
    <t>Expo Wood Svart, träimitation</t>
  </si>
  <si>
    <t>Hyrmatta, Mörkblå</t>
  </si>
  <si>
    <t>Expo Wood Ek, träimitation</t>
  </si>
  <si>
    <t>Hyrmatta, Orange</t>
  </si>
  <si>
    <t>Expo Wood, Brun, träimitation</t>
  </si>
  <si>
    <t>Hyrmatta, Röd</t>
  </si>
  <si>
    <t xml:space="preserve">Expo Park </t>
  </si>
  <si>
    <t>Hyrmatta, Sand</t>
  </si>
  <si>
    <t xml:space="preserve">Expo Landscape </t>
  </si>
  <si>
    <t>Hyrmatta, Svart</t>
  </si>
  <si>
    <t>Expo Grass</t>
  </si>
  <si>
    <t>Hyrmatta, Vinröd</t>
  </si>
  <si>
    <t xml:space="preserve">Expo Marksten </t>
  </si>
  <si>
    <t>Skyddsplastning av mattor</t>
  </si>
  <si>
    <t>Expo Glitter, Guld</t>
  </si>
  <si>
    <r>
      <t>KÖPMATTOR, Inklusive läggning och plastning. Pris per m</t>
    </r>
    <r>
      <rPr>
        <sz val="11"/>
        <color theme="1"/>
        <rFont val="Calibri"/>
        <family val="2"/>
        <scheme val="minor"/>
      </rPr>
      <t>2</t>
    </r>
    <r>
      <rPr>
        <sz val="11"/>
        <color theme="1"/>
        <rFont val="Calibri"/>
        <family val="2"/>
        <scheme val="minor"/>
      </rPr>
      <t xml:space="preserve">
</t>
    </r>
  </si>
  <si>
    <t>Expo Glitter, Silver</t>
  </si>
  <si>
    <t>Vissa mattor och färger har leveranstid, vänligen beställ innan deadline.</t>
  </si>
  <si>
    <t>Expo Glitter Röd</t>
  </si>
  <si>
    <t>Köpmatta Expo Color, Beige</t>
  </si>
  <si>
    <t>Expo Glitter Blå</t>
  </si>
  <si>
    <t>Köpmatta Expo Color Brun</t>
  </si>
  <si>
    <t>Expo Glitter Svart &amp; Silver</t>
  </si>
  <si>
    <t>Köpmatta Expo Color Djupröd</t>
  </si>
  <si>
    <t>Expo Glitter Svart &amp; Guld</t>
  </si>
  <si>
    <t>Köpmatta Expo Color, Grafit</t>
  </si>
  <si>
    <t>Laminatparkett, Lönn</t>
  </si>
  <si>
    <t>Köpmatta Expo Color, Grå</t>
  </si>
  <si>
    <t>Laminatparkett, Ek</t>
  </si>
  <si>
    <t>Köpmatta Expo Color, Grön</t>
  </si>
  <si>
    <t>Maxilist, Guld</t>
  </si>
  <si>
    <t>Köpmatta Expo Color, Gul</t>
  </si>
  <si>
    <t>Maxilist, Silver</t>
  </si>
  <si>
    <t>Köpmatta Expo Color, Hallon</t>
  </si>
  <si>
    <t>TEXT, BILD &amp; VEPOR</t>
  </si>
  <si>
    <t>Köpmatta Expo Color, Klarblå</t>
  </si>
  <si>
    <t>Vi kan hjälpa dig med all form av grafiskt material till din monter. Exempelvis tapeter, vepor, takdisplayer, logotyper och skyltar. Kontakta expo@elmia.se</t>
  </si>
  <si>
    <t>Köpmatta Expo Color, Kokos</t>
  </si>
  <si>
    <t>Köpmatta Expo Color, Lime</t>
  </si>
  <si>
    <t>Köpmatta Expo Color, Ljusblå</t>
  </si>
  <si>
    <t>Köpmatta Expo Color, Ljusgrå</t>
  </si>
  <si>
    <t>Köpmatta Expo Color, Mellangrön</t>
  </si>
  <si>
    <t>Köpmatta Expo Color, Carbon</t>
  </si>
  <si>
    <t>BORD</t>
  </si>
  <si>
    <t>VITRINSKÅP</t>
  </si>
  <si>
    <r>
      <t xml:space="preserve">Bord vit </t>
    </r>
    <r>
      <rPr>
        <sz val="8"/>
        <color theme="1"/>
        <rFont val="Calibri"/>
        <family val="2"/>
        <scheme val="minor"/>
      </rPr>
      <t xml:space="preserve">B120 D70 H73cm </t>
    </r>
  </si>
  <si>
    <t>Vitrinskåp Factory</t>
  </si>
  <si>
    <t>Bord Blowmould B183 D76 H74cm</t>
  </si>
  <si>
    <t>Glasdisk Tech, lågt</t>
  </si>
  <si>
    <t xml:space="preserve">Fällbord bok B180 D80 H74cm </t>
  </si>
  <si>
    <t>Glasdisk Tech, medium</t>
  </si>
  <si>
    <t>Fällbord B150 D80 H74cm</t>
  </si>
  <si>
    <t>Vitrinskåp Tech, hög</t>
  </si>
  <si>
    <t>Bord Ultima vit B180xD80 H74cm</t>
  </si>
  <si>
    <t>Vitrinskåp Alu 100</t>
  </si>
  <si>
    <t>Bord Sting B70 D70 H72cm</t>
  </si>
  <si>
    <t>Vitrinskåp Alu 50</t>
  </si>
  <si>
    <t>Bord VM, vit H72  Dia 70cm</t>
  </si>
  <si>
    <t>PENTRY &amp; FÖRRÅD  eluttag tillkommer till kaffemaskiner</t>
  </si>
  <si>
    <t>Bord VM, Svart  H72 Dia 70cm</t>
  </si>
  <si>
    <t>Utslagsho, inkl. inkoppling</t>
  </si>
  <si>
    <t>Bord VM, Lounge svart H50 Dia 70cm</t>
  </si>
  <si>
    <t>Hylla Store</t>
  </si>
  <si>
    <t xml:space="preserve">Bord VM, Lounge vit H50 Dia 70cm </t>
  </si>
  <si>
    <t>Kaffebryggare</t>
  </si>
  <si>
    <t>STÅBORD</t>
  </si>
  <si>
    <t>Kaffebryggare med startpaket</t>
  </si>
  <si>
    <t>Ståbord Flip H105 Dia 85cm</t>
  </si>
  <si>
    <t>Kaffemaskin medium</t>
  </si>
  <si>
    <t xml:space="preserve">Bord VM, ståbord vit H110 Dia 70cm </t>
  </si>
  <si>
    <t>Kaffemaskin large</t>
  </si>
  <si>
    <t xml:space="preserve">Bord VM, ståbord svart H110 Dia 70cm </t>
  </si>
  <si>
    <t xml:space="preserve">Kaffemaskin medium och large kräver ett 16A uttag </t>
  </si>
  <si>
    <t>STOLAR &amp; SITTMÖBLER</t>
  </si>
  <si>
    <t>Espressomaskin small</t>
  </si>
  <si>
    <t>Barstol Glenn</t>
  </si>
  <si>
    <t>Klädbygel Stringet</t>
  </si>
  <si>
    <t>Barstol Glenn, Svart</t>
  </si>
  <si>
    <t>Klädhake</t>
  </si>
  <si>
    <t>Barstol Cobra</t>
  </si>
  <si>
    <t>Klädhängare Sticks</t>
  </si>
  <si>
    <t>Barstol Venus</t>
  </si>
  <si>
    <t>Klädkrok 1st</t>
  </si>
  <si>
    <t>Fåtölj A2</t>
  </si>
  <si>
    <t>Väggkrok 4st Woodsystemet</t>
  </si>
  <si>
    <t>Fåtölj Cabin</t>
  </si>
  <si>
    <t>Klädställning Rigga</t>
  </si>
  <si>
    <t>Fåtölj Mim 34</t>
  </si>
  <si>
    <t>Kyl, rund</t>
  </si>
  <si>
    <t>Soffa A2</t>
  </si>
  <si>
    <t>Kylskåp 150 L</t>
  </si>
  <si>
    <t>Stol, grå plast, textilklädd</t>
  </si>
  <si>
    <t>Sopbehållare papp</t>
  </si>
  <si>
    <t>Stol Mind</t>
  </si>
  <si>
    <t xml:space="preserve">Spegel </t>
  </si>
  <si>
    <t>Stol Smart klaff</t>
  </si>
  <si>
    <t>Trinettkök, inklusive inkoppling</t>
  </si>
  <si>
    <t>Stol Sting, Aluminium</t>
  </si>
  <si>
    <t>Vattenkokare</t>
  </si>
  <si>
    <t>Bänk Ella</t>
  </si>
  <si>
    <t>Vattenkylare, Källvatten</t>
  </si>
  <si>
    <t>Barstol Lotus röd</t>
  </si>
  <si>
    <t>Rockhängare Wall, Alu</t>
  </si>
  <si>
    <t>Barstol Lotus vit</t>
  </si>
  <si>
    <t>BELYSNING önskas varma kannor ange detta i rutan längst ner</t>
  </si>
  <si>
    <t>Barstol Lotus grå</t>
  </si>
  <si>
    <t xml:space="preserve">Spotlight, Design </t>
  </si>
  <si>
    <t>Stol Lotus röd</t>
  </si>
  <si>
    <t>Ljustross 10m, med 10 kalla kannor</t>
  </si>
  <si>
    <t>Stol Lotus vit</t>
  </si>
  <si>
    <t>Ljustross 12m, med 12 kalla kannor</t>
  </si>
  <si>
    <t>Stol Lotus grå</t>
  </si>
  <si>
    <t>Ljustross 16m, med 16 kalla kannor</t>
  </si>
  <si>
    <t>PODIER &amp; DISKAR</t>
  </si>
  <si>
    <t>Ljustross 3m, med 4 kalla kannor</t>
  </si>
  <si>
    <t>Bänk Tech</t>
  </si>
  <si>
    <t>Ljustross 5m, med 5 kalla kannor</t>
  </si>
  <si>
    <t>Disk Demo Tech</t>
  </si>
  <si>
    <t>Ljustross 8m, med 8 kalla kannor</t>
  </si>
  <si>
    <t>Disk Info Tech</t>
  </si>
  <si>
    <t>Tross Tilläggsmeter till paket</t>
  </si>
  <si>
    <t>Disk Info Tech, Hörndel</t>
  </si>
  <si>
    <t>Armaturer och övrig belysning, exklusive el</t>
  </si>
  <si>
    <t>Disk Quick</t>
  </si>
  <si>
    <t>Sittgruppslampa</t>
  </si>
  <si>
    <t>Disk Quick, med datatopp</t>
  </si>
  <si>
    <t>Spotlight Kall Kanna, varmt ljus</t>
  </si>
  <si>
    <t>Disk Quick, hörndel</t>
  </si>
  <si>
    <t>Spotlight KANNA 1000W</t>
  </si>
  <si>
    <t>Disk Info Tech, svängd</t>
  </si>
  <si>
    <t>Spotlight på armaturskena, min. antal 3st</t>
  </si>
  <si>
    <t>Hurts Tech</t>
  </si>
  <si>
    <t>EL INOMHUS, inkl. strömkostnad</t>
  </si>
  <si>
    <t>Podium Quick, 100 x 50 x h40cm</t>
  </si>
  <si>
    <t>Uttag  1-fas, 230V, 10A</t>
  </si>
  <si>
    <t>Podium Quick. 50 x 50 x h104cm</t>
  </si>
  <si>
    <t>Uttag 1-fas 230V, 10A, 24 timmar</t>
  </si>
  <si>
    <t>Podium Quick, 50 x 50 x h40cm</t>
  </si>
  <si>
    <t>Uttag 3-fas, 400V, 16A, CEE</t>
  </si>
  <si>
    <t>Podium Quick, 50 x 50 x h60cm</t>
  </si>
  <si>
    <t>Uttag 3-fas, 400V, 32A, CEE, säkring 25A</t>
  </si>
  <si>
    <t>Podium Quick, 50 x 50 x h80cm</t>
  </si>
  <si>
    <t>Uttag 3-fas, 400V, 63A, CEE</t>
  </si>
  <si>
    <t>Podium box, 50 x 50  H60cm</t>
  </si>
  <si>
    <t>Uttag 3-Fas, 24 timmar</t>
  </si>
  <si>
    <t>Offert</t>
  </si>
  <si>
    <t>Podium Box 50 x 50 H80cm</t>
  </si>
  <si>
    <t>Elcentral 32A</t>
  </si>
  <si>
    <t>Podium Box med plexihuv 50 x 50 H110cm</t>
  </si>
  <si>
    <t>VVS &amp; TRYCKLUFT</t>
  </si>
  <si>
    <t>Podium Box med plexihuv 50 x 50 H130cm</t>
  </si>
  <si>
    <t>Tryckluft, inomhus</t>
  </si>
  <si>
    <t>Disk Sense vit  B150 D600 H104cm</t>
  </si>
  <si>
    <t>Vatten-anslutning</t>
  </si>
  <si>
    <t>Disk Sense svart B150 D60 H104cm</t>
  </si>
  <si>
    <t>Avlopp</t>
  </si>
  <si>
    <t>Aludisk Halvrund 100, vit toppskiva</t>
  </si>
  <si>
    <t>TROSS, VAJER &amp; MONTERING</t>
  </si>
  <si>
    <t>Aludisk Kvartsrund 100, vit toppskiva</t>
  </si>
  <si>
    <t>Vajerbeställningar kräver kompletterande information</t>
  </si>
  <si>
    <t>Disk Tisma, vit, rak B150 D52 H100cm</t>
  </si>
  <si>
    <t>Vajer Hall A och B, 150-300kg</t>
  </si>
  <si>
    <t>Disk Tisma, vit, svängd 150cm i diameter</t>
  </si>
  <si>
    <t>Vajer Hall A, B eller C, max 50kg</t>
  </si>
  <si>
    <t>Disk Tisma, vit, med överhäng, rak</t>
  </si>
  <si>
    <t>Vajer Hall A, B och C, 50-150kg</t>
  </si>
  <si>
    <t>Disk Tisma, vit, med överhäng, svängd</t>
  </si>
  <si>
    <t>Vajer Hall D, 101-200kg</t>
  </si>
  <si>
    <t>Disk Tisma, svart, rak  B150 D52 H100cm</t>
  </si>
  <si>
    <t>Vajer Hall D, 201-300kg</t>
  </si>
  <si>
    <t>HYLLOR &amp; BROSCHYRSTÄLL</t>
  </si>
  <si>
    <t>Vajer Hall D, max 100kg</t>
  </si>
  <si>
    <t>Bordsbroschyrställ 1st A4, kromat</t>
  </si>
  <si>
    <t>Telfer max 500kg, telfens vikt 25kg. Vajer ingår ej.</t>
  </si>
  <si>
    <t xml:space="preserve">Broschyrfack vägg,1st A4 till trävägg </t>
  </si>
  <si>
    <t>Telfer max 1000kg, telfens vikt 25kg. Vajer ingår ej.</t>
  </si>
  <si>
    <t>Broschyrfack vägg, 5st A4 till trävägg</t>
  </si>
  <si>
    <t xml:space="preserve">Liten montering av material/st upp till B150cm </t>
  </si>
  <si>
    <t>Broschyrställ Tower</t>
  </si>
  <si>
    <t>Stor montering av material/st över B150cm</t>
  </si>
  <si>
    <t>Broschyrställ Zick Zack</t>
  </si>
  <si>
    <t>Övrig större montering av material</t>
  </si>
  <si>
    <t>Broschyrställ Spin</t>
  </si>
  <si>
    <t xml:space="preserve">                   KOMPLETTERANDE INFORMATION OM VAJER OCH MONTERING</t>
  </si>
  <si>
    <t>Broschyrställ Torzo</t>
  </si>
  <si>
    <t>Vad väger det som ska hängas?</t>
  </si>
  <si>
    <t>kg</t>
  </si>
  <si>
    <t>Broschyrfack 5st A4 till montersystem Alu</t>
  </si>
  <si>
    <t>Vad är det som ska hängas? (ex v vepa, banderoll, skylt)</t>
  </si>
  <si>
    <t>Broschyrfack, 1st A4 till montersystem Alu</t>
  </si>
  <si>
    <t>Ska material skickas tillbaka till er efter mässan? (ja/nej)</t>
  </si>
  <si>
    <t>Hylla Design till montersystem wood</t>
  </si>
  <si>
    <t>Om ja - ange Er speditör</t>
  </si>
  <si>
    <t>Hylla till snickeri och wood 110 cm vit</t>
  </si>
  <si>
    <t>Om ja - ange Ert fraktavtalsnummer</t>
  </si>
  <si>
    <t xml:space="preserve">Hylla till snickeri och wood 190 cm vit </t>
  </si>
  <si>
    <t>Hylla Alu, rak 100cm vit plåt</t>
  </si>
  <si>
    <t xml:space="preserve">Hylla Alu, snedställd vit plåt </t>
  </si>
  <si>
    <t>Hylla Design till montersystem Alu</t>
  </si>
  <si>
    <t>AVSKÄRMINGSBAND</t>
  </si>
  <si>
    <t>Avskärmningsrep</t>
  </si>
  <si>
    <t>Avspärrningsband, Krom</t>
  </si>
  <si>
    <t>INTERNET PÅ ELMIA</t>
  </si>
  <si>
    <t>STÄDNINGSTJÄNSTER</t>
  </si>
  <si>
    <t>Internet, trådbunden Hall D</t>
  </si>
  <si>
    <t>Städning, alla mässdagar. Pris per m2 &amp; dag</t>
  </si>
  <si>
    <t>Internet, trådbunden Hall A, B, C</t>
  </si>
  <si>
    <t>BEMANNINGSTJÄNSTER</t>
  </si>
  <si>
    <t>IT-PRODUKTER</t>
  </si>
  <si>
    <t>Montervärd/värdinna, enkel nivå, timtid</t>
  </si>
  <si>
    <t>För större LED skärmar, ljudanläggningar och annan medieutrustning begär offert</t>
  </si>
  <si>
    <t>Montervärd/värdinna, standard nivå, timtid</t>
  </si>
  <si>
    <t>Skärm 40 tum</t>
  </si>
  <si>
    <t>Montervärd/värdinna, avancerad nivå, timtid</t>
  </si>
  <si>
    <t>Skärm 55 tum</t>
  </si>
  <si>
    <t>Vakttjänst, timtid dagtid</t>
  </si>
  <si>
    <t>Skärm 32 tum</t>
  </si>
  <si>
    <t>TRANSPORT OCH LAGRING, debiteras efter avslutad mässa
För alla uppdrag, gäller NSAB 2000</t>
  </si>
  <si>
    <t>Golvstativ till Plasmaskärm</t>
  </si>
  <si>
    <t>Lagring av tomemballage, pris/m3, (min deb 3m3)</t>
  </si>
  <si>
    <t>PC Stationär inkl skärm</t>
  </si>
  <si>
    <t>Lastning/Lossning med truck, EUR-pall/st</t>
  </si>
  <si>
    <t>PC Bärbar Dator</t>
  </si>
  <si>
    <t>Lastning/Lossning med truck, långpall</t>
  </si>
  <si>
    <r>
      <rPr>
        <b/>
        <sz val="11"/>
        <color indexed="8"/>
        <rFont val="Calibri"/>
        <family val="2"/>
        <scheme val="minor"/>
      </rPr>
      <t xml:space="preserve"> </t>
    </r>
    <r>
      <rPr>
        <sz val="11"/>
        <color indexed="8"/>
        <rFont val="Calibri"/>
        <family val="2"/>
        <scheme val="minor"/>
      </rPr>
      <t xml:space="preserve">Datorskärm </t>
    </r>
  </si>
  <si>
    <t>lastning/Lossning, Hel bil</t>
  </si>
  <si>
    <t>Laserskrivare, A4, svart/vit</t>
  </si>
  <si>
    <t>Lastning/Lossning, Trailer</t>
  </si>
  <si>
    <t>Laserskrivare, A4, färg</t>
  </si>
  <si>
    <t>Truckhyra inkl. chaufför, 1 - 5 ton</t>
  </si>
  <si>
    <t>Multifunktionsskrivare A4, inkl Fax</t>
  </si>
  <si>
    <t>Truckhyra inkl. chaufför, 5 - 15 ton</t>
  </si>
  <si>
    <t>iPad</t>
  </si>
  <si>
    <t>Post- och bilpaket som levereras till Elmias godsmottagning</t>
  </si>
  <si>
    <t>Ange vilket medie som ska visas på skärmen, samt vilken typ av kabel som önskas.</t>
  </si>
  <si>
    <t>VÄXTER &amp; BLOMMOR</t>
  </si>
  <si>
    <t>Högt snittarrangemang till disk</t>
  </si>
  <si>
    <t>Orkidé i kruka</t>
  </si>
  <si>
    <t>Högt arrangemang till disk</t>
  </si>
  <si>
    <t>Lågt snittarrangemang till bord eller disk</t>
  </si>
  <si>
    <t>Härlig rund bukett i vas</t>
  </si>
  <si>
    <t>Lågt snittarrangemang till barbord</t>
  </si>
  <si>
    <t>Hög murgröna med höstglöd i zinkkruka ca 100cm</t>
  </si>
  <si>
    <t>Schefflera</t>
  </si>
  <si>
    <t>Snittdekoration till golv, ca 150cm</t>
  </si>
  <si>
    <t>Gullranka, ca 150 cm</t>
  </si>
  <si>
    <t>Pachira med flätad stam, ca 160cm</t>
  </si>
  <si>
    <t>Cyastipula, ca 120cm</t>
  </si>
  <si>
    <t>Pachira plantering, ca 190cm</t>
  </si>
  <si>
    <t>Arecapalm, ca 170cm</t>
  </si>
  <si>
    <t>Ficus Ali, ca 120cm</t>
  </si>
  <si>
    <t>Ficus, ca 120cm</t>
  </si>
  <si>
    <t>Yuccapalm, ca 140cm</t>
  </si>
  <si>
    <t>Stort snittarrangemang till disk</t>
  </si>
  <si>
    <t xml:space="preserve">Fritextfält för meddelande till Elmia Utställarservice:
</t>
  </si>
  <si>
    <t>Direkt telefon</t>
  </si>
  <si>
    <t>Monterstorlek</t>
  </si>
  <si>
    <t>KKJ</t>
  </si>
  <si>
    <t>Ange er skala:</t>
  </si>
  <si>
    <t>T.ex. 1 ruta = 1 m</t>
  </si>
  <si>
    <t>(kopiera symboler vid behov)</t>
  </si>
  <si>
    <t>Eluttag 10 A</t>
  </si>
  <si>
    <t>Kraftuttag 16A</t>
  </si>
  <si>
    <t>Kraftuttag 25A</t>
  </si>
  <si>
    <t>Kraftuttag 32A</t>
  </si>
  <si>
    <t>Floodlight</t>
  </si>
  <si>
    <t>Kanna</t>
  </si>
  <si>
    <t>Spot, lång arm</t>
  </si>
  <si>
    <t>Spot, kort arm</t>
  </si>
  <si>
    <t>Väggmodul</t>
  </si>
  <si>
    <t>Dörrmodul</t>
  </si>
  <si>
    <t>Vajer</t>
  </si>
  <si>
    <t>Telfer</t>
  </si>
  <si>
    <t>Internetanslutning</t>
  </si>
  <si>
    <t>Teleanslutning</t>
  </si>
  <si>
    <t>Flaggor</t>
  </si>
  <si>
    <t>Avlopp/Vatten</t>
  </si>
  <si>
    <t>Plats för Elmias noteringar:</t>
  </si>
  <si>
    <t>Vattenuttag</t>
  </si>
  <si>
    <t>Vask/Diskbänk</t>
  </si>
  <si>
    <t>Tryckluftsuttag</t>
  </si>
  <si>
    <t>Kylskåp</t>
  </si>
  <si>
    <t>Tross</t>
  </si>
  <si>
    <t>Plasmaskärm</t>
  </si>
  <si>
    <t>KUND- OCH MONTERFAKTA</t>
  </si>
  <si>
    <t>Monternr.</t>
  </si>
  <si>
    <t>Antal kvm</t>
  </si>
  <si>
    <t>Ankomst till montern</t>
  </si>
  <si>
    <t>AVVIKANDE FAKTURERINGS-ADRESS</t>
  </si>
  <si>
    <t>Annan fakturamottagare</t>
  </si>
  <si>
    <t>Annan faktureringsadress</t>
  </si>
  <si>
    <t>Postnummer</t>
  </si>
  <si>
    <t>Organisationsnummer</t>
  </si>
  <si>
    <t>E-post fakturamottagare</t>
  </si>
  <si>
    <t>Telefonnummer fakturamottagare</t>
  </si>
  <si>
    <t>Fax fakturamottagare</t>
  </si>
  <si>
    <t>BESTÄLLNING</t>
  </si>
  <si>
    <t>UTLEVERANS</t>
  </si>
  <si>
    <t>INLEVERANS</t>
  </si>
  <si>
    <t>Hyra</t>
  </si>
  <si>
    <t>Höjd 6/8/10m</t>
  </si>
  <si>
    <t>Pris</t>
  </si>
  <si>
    <t>Datum</t>
  </si>
  <si>
    <t>Tid</t>
  </si>
  <si>
    <t>Minhyra 2 tim</t>
  </si>
  <si>
    <t>ÅÅÅÅ-MM-DD</t>
  </si>
  <si>
    <t>xx:xx</t>
  </si>
  <si>
    <t>Hyra 4 tim</t>
  </si>
  <si>
    <t>Hyra heldag</t>
  </si>
  <si>
    <t>HYRESVILLKOR ELMIA AB</t>
  </si>
  <si>
    <t>GILTLIGT FR O M 2013-09-01 OCH TILLSVIDARE</t>
  </si>
  <si>
    <t>Undertecknad har tagit del av hyresvillkor och accepterar dessa till fullo.</t>
  </si>
  <si>
    <t>Signatur</t>
  </si>
  <si>
    <t>Namnförtydligande</t>
  </si>
  <si>
    <t>Monternummer</t>
  </si>
  <si>
    <t>Fyll i din beskrivning av vad som ska hängas eller exponeras:</t>
  </si>
  <si>
    <t>(Beskrivning av det som ska hängas eller exponeras)</t>
  </si>
  <si>
    <t>Elmias beslut och egna noteringar</t>
  </si>
  <si>
    <t>Beslut</t>
  </si>
  <si>
    <t>Hanterad av (namn, telefon, e-post)</t>
  </si>
  <si>
    <r>
      <rPr>
        <b/>
        <sz val="12"/>
        <color rgb="FF000000"/>
        <rFont val="Calibri"/>
        <family val="2"/>
        <scheme val="minor"/>
      </rPr>
      <t>Godkänd,</t>
    </r>
    <r>
      <rPr>
        <sz val="12"/>
        <color rgb="FF000000"/>
        <rFont val="Calibri"/>
        <family val="2"/>
        <scheme val="minor"/>
      </rPr>
      <t xml:space="preserve"> Ansökan beviljas enligt er insända skiss. Debitering görs med 5000 kr för nyttjandet av den extra exponeringsytan</t>
    </r>
  </si>
  <si>
    <t>(Namn)</t>
  </si>
  <si>
    <r>
      <rPr>
        <b/>
        <sz val="12"/>
        <color rgb="FF000000"/>
        <rFont val="Calibri"/>
        <family val="2"/>
        <scheme val="minor"/>
      </rPr>
      <t>Avslag,</t>
    </r>
    <r>
      <rPr>
        <sz val="12"/>
        <color rgb="FF000000"/>
        <rFont val="Calibri"/>
        <family val="2"/>
        <scheme val="minor"/>
      </rPr>
      <t xml:space="preserve"> Er exponering/byggnation uppfyller ej kraven och kan ej beviljas </t>
    </r>
  </si>
  <si>
    <t>(Telefon)</t>
  </si>
  <si>
    <r>
      <rPr>
        <b/>
        <sz val="12"/>
        <color rgb="FF000000"/>
        <rFont val="Calibri"/>
        <family val="2"/>
        <scheme val="minor"/>
      </rPr>
      <t>Godkänd med förbehåll</t>
    </r>
    <r>
      <rPr>
        <sz val="12"/>
        <color rgb="FF000000"/>
        <rFont val="Calibri"/>
        <family val="2"/>
        <scheme val="minor"/>
      </rPr>
      <t xml:space="preserve">, Exponeringen ligger för nära montergrannen. Avståndet för exponering skall vara minst 2m. Godkännande ges av Elmia endast under förutsättning att ni meddelar era montergrannar. Om de tinte går att styrka att ni meddelat montergrannen har Elmia AB:s mässledning rätt att ta beslut om nödvändiga åtgärder på plats. Ev. kostnader debiteras utställaren.
</t>
    </r>
  </si>
  <si>
    <t>(E-post)</t>
  </si>
  <si>
    <t>Kontaktuppgifter till montergrannar</t>
  </si>
  <si>
    <t>Monternr</t>
  </si>
  <si>
    <t>Företag / kontaktperson</t>
  </si>
  <si>
    <t>E-post</t>
  </si>
  <si>
    <t>Fyll i beskrivning av det som är brandfarligt (uppgifter om vad, vilken mängd, vilket syfte m.m.)</t>
  </si>
  <si>
    <t>(Beskrivning av det som är brandfarligt)</t>
  </si>
  <si>
    <r>
      <rPr>
        <b/>
        <sz val="11"/>
        <color indexed="8"/>
        <rFont val="Calibri"/>
        <family val="2"/>
        <scheme val="minor"/>
      </rPr>
      <t>Godkänd,</t>
    </r>
    <r>
      <rPr>
        <sz val="11"/>
        <color indexed="8"/>
        <rFont val="Calibri"/>
        <family val="2"/>
        <scheme val="minor"/>
      </rPr>
      <t xml:space="preserve"> Ansökan beviljas.
</t>
    </r>
  </si>
  <si>
    <r>
      <rPr>
        <b/>
        <sz val="11"/>
        <color indexed="8"/>
        <rFont val="Calibri"/>
        <family val="2"/>
        <scheme val="minor"/>
      </rPr>
      <t>Avslag,</t>
    </r>
    <r>
      <rPr>
        <sz val="11"/>
        <color indexed="8"/>
        <rFont val="Calibri"/>
        <family val="2"/>
        <scheme val="minor"/>
      </rPr>
      <t xml:space="preserve"> Er ansökan beviljas ej.</t>
    </r>
  </si>
  <si>
    <t>(Telefon och e-post)</t>
  </si>
  <si>
    <t>Elmias noteringar:</t>
  </si>
  <si>
    <t>Tillstånd/kontrollista för brandfarliga och heta arbeten</t>
  </si>
  <si>
    <t xml:space="preserve">Vi kräver godkänt certifikat för både den som utför Heta Arbeten och den som är Brandvakt </t>
  </si>
  <si>
    <t>Arbetsplats/Larmadress</t>
  </si>
  <si>
    <t>(fyll i arbetsplats och larmadress)</t>
  </si>
  <si>
    <t>Arbetsmetod</t>
  </si>
  <si>
    <t>Svetsning</t>
  </si>
  <si>
    <t>Skärning</t>
  </si>
  <si>
    <t>Lödning</t>
  </si>
  <si>
    <t>(kryssa i aktuell ruta)</t>
  </si>
  <si>
    <t>Hetluft</t>
  </si>
  <si>
    <t>Asfaltsgryta</t>
  </si>
  <si>
    <t>Annat</t>
  </si>
  <si>
    <t>(fyll i "annat")</t>
  </si>
  <si>
    <t>Tillståndet önskas gälla från och med</t>
  </si>
  <si>
    <t>Datum:</t>
  </si>
  <si>
    <t>Klockan:</t>
  </si>
  <si>
    <t>Tillståndet önskas gälla till och med</t>
  </si>
  <si>
    <t>Följande sektioner/adresser i det automatiska brandlarmet är utkopplade under arbetet:</t>
  </si>
  <si>
    <t>(fylls i av Elmia)</t>
  </si>
  <si>
    <t>Rutorna nedan fylls i av tillståndsansvarig på plats</t>
  </si>
  <si>
    <t>Jag som ska utföra abetet är behörig.</t>
  </si>
  <si>
    <t>Bevakning under arbetet och egenkontroll är ordnad genom behörig brandvakt (gått kurs i "Heta arbeten").</t>
  </si>
  <si>
    <t xml:space="preserve">Brandvaktens namn: </t>
  </si>
  <si>
    <t>Brandvakt behövs inte</t>
  </si>
  <si>
    <t>Efterbevaktningstid</t>
  </si>
  <si>
    <t>1 timme</t>
  </si>
  <si>
    <t>Annan tid</t>
  </si>
  <si>
    <t>För arbeten i utrymme som innehåller/innehållit brandfarlig vara har tillstånd inhämtats</t>
  </si>
  <si>
    <t>av den som är utsedd att vara föreståndare för hantering.</t>
  </si>
  <si>
    <t>Arbetsplatsen är städad och vid behov vattnad.</t>
  </si>
  <si>
    <t>Brännbart material på och i närheten av arbetsplatsen är bortflyttad, skyddad genom</t>
  </si>
  <si>
    <t>övertäckning eller avskärmat.</t>
  </si>
  <si>
    <t>Värmeledande konstruktioner och dolda brännbara byggnadsdelar finns. Dessa är skyddade och åtkomliga</t>
  </si>
  <si>
    <t>för omedelbar släckinsats</t>
  </si>
  <si>
    <t>Finns ej:</t>
  </si>
  <si>
    <t xml:space="preserve">Springor, hål, genomföringar och andra öppningar på och i närheten av arbetsplatsen är tätade eller </t>
  </si>
  <si>
    <t>kontrollerade och skyddade.</t>
  </si>
  <si>
    <t xml:space="preserve">Finns ej: </t>
  </si>
  <si>
    <t>Godkänd, fungerande och tillräcklig släckutrustning av rätt typ finmns tillgänglig för omedelbar släckinsats.</t>
  </si>
  <si>
    <t xml:space="preserve">Svetsutrustning är felfri. Acetylenflaskan är försedd med bakslagsskydd. Svetsbrännare är försedd med </t>
  </si>
  <si>
    <t>backventil för bränngas och syrgas. Skyddshanske och avstängningsnyckel finns.</t>
  </si>
  <si>
    <t>Används inte:</t>
  </si>
  <si>
    <t>Räddningstjänsten kan larmas omedelbart.</t>
  </si>
  <si>
    <t>Vid tätskiktsarbete eller annan torkning/uppvärmning är gaslågan innesluten.</t>
  </si>
  <si>
    <t>Öppen låga får användas för smälning av snö och is.</t>
  </si>
  <si>
    <t>Vid torkning av underlag och applicering av tätskikt får material värmas till högst 300 grader C.</t>
  </si>
  <si>
    <t xml:space="preserve">Vid smältning av asfalt ska utrustning hanteras enligt Brandskyddsföreningens säkerhetstregler för </t>
  </si>
  <si>
    <t>smältning av asfalt vid várbeten på tak och balkonger.</t>
  </si>
  <si>
    <t>Undertecknad har tagit del av och fyllt i tillstånds- och kontrollista ovan.</t>
  </si>
  <si>
    <t>Underskrift Hetarbetare</t>
  </si>
  <si>
    <t>Hanterad av Tillståndsansvarig (namn, telefon, e-post)</t>
  </si>
  <si>
    <t>(Namnteckning)</t>
  </si>
  <si>
    <t>(Namnförtydligande)</t>
  </si>
  <si>
    <r>
      <rPr>
        <b/>
        <sz val="11"/>
        <color indexed="8"/>
        <rFont val="Calibri"/>
        <family val="2"/>
        <scheme val="minor"/>
      </rPr>
      <t>Avslag,</t>
    </r>
    <r>
      <rPr>
        <sz val="11"/>
        <color indexed="8"/>
        <rFont val="Calibri"/>
        <family val="2"/>
        <scheme val="minor"/>
      </rPr>
      <t xml:space="preserve"> Er ansökan beviljas ej.
</t>
    </r>
  </si>
  <si>
    <r>
      <t xml:space="preserve">Application to </t>
    </r>
    <r>
      <rPr>
        <b/>
        <sz val="14"/>
        <rFont val="Calibri"/>
        <family val="2"/>
        <scheme val="minor"/>
      </rPr>
      <t>MOVE IN EARLY:</t>
    </r>
    <r>
      <rPr>
        <sz val="14"/>
        <rFont val="Calibri"/>
        <family val="2"/>
        <scheme val="minor"/>
      </rPr>
      <t xml:space="preserve"> specify date, times and stand number for your requirements</t>
    </r>
  </si>
  <si>
    <r>
      <t xml:space="preserve">Application to </t>
    </r>
    <r>
      <rPr>
        <b/>
        <sz val="14"/>
        <rFont val="Calibri"/>
        <family val="2"/>
        <scheme val="minor"/>
      </rPr>
      <t>MOVE OUT LATE:</t>
    </r>
    <r>
      <rPr>
        <sz val="14"/>
        <rFont val="Calibri"/>
        <family val="2"/>
        <scheme val="minor"/>
      </rPr>
      <t xml:space="preserve"> specify date, times and stand number for your requirements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</si>
</sst>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r_-;\-* #,##0.00\ _k_r_-;_-* &quot;-&quot;??\ _k_r_-;_-@_-"/>
    <numFmt numFmtId="165" formatCode="_-* #,##0\ _k_r_-;\-* #,##0\ _k_r_-;_-* &quot;-&quot;??\ _k_r_-;_-@_-"/>
    <numFmt numFmtId="166" formatCode="#,###_ \:\-"/>
    <numFmt numFmtId="167" formatCode="000\ 00"/>
    <numFmt numFmtId="168" formatCode="#,###.00_ \:\-"/>
  </numFmts>
  <fonts count="77" x14ac:knownFonts="1">
    <font>
      <sz val="11"/>
      <color theme="1"/>
      <name val="Calibri"/>
      <family val="2"/>
      <scheme val="minor"/>
    </font>
    <font>
      <sz val="9"/>
      <color indexed="81"/>
      <name val="Tahoma"/>
      <family val="2"/>
    </font>
    <font>
      <b/>
      <sz val="9"/>
      <color indexed="81"/>
      <name val="Tahoma"/>
      <family val="2"/>
    </font>
    <font>
      <sz val="9"/>
      <name val="Arial"/>
      <family val="2"/>
    </font>
    <font>
      <sz val="11"/>
      <color indexed="81"/>
      <name val="Tahoma"/>
      <family val="2"/>
    </font>
    <font>
      <sz val="10"/>
      <name val="Arial"/>
      <family val="2"/>
    </font>
    <font>
      <b/>
      <sz val="10"/>
      <name val="Arial"/>
      <family val="2"/>
    </font>
    <font>
      <sz val="11"/>
      <color theme="1"/>
      <name val="Calibri"/>
      <family val="2"/>
      <scheme val="minor"/>
    </font>
    <font>
      <sz val="11"/>
      <color theme="0"/>
      <name val="Calibri"/>
      <family val="2"/>
      <scheme val="minor"/>
    </font>
    <font>
      <u/>
      <sz val="11"/>
      <color theme="10"/>
      <name val="Calibri"/>
      <family val="2"/>
    </font>
    <font>
      <b/>
      <sz val="11"/>
      <color theme="0"/>
      <name val="Calibri"/>
      <family val="2"/>
      <scheme val="minor"/>
    </font>
    <font>
      <b/>
      <sz val="11"/>
      <color theme="1"/>
      <name val="Calibri"/>
      <family val="2"/>
      <scheme val="minor"/>
    </font>
    <font>
      <sz val="11"/>
      <color theme="1"/>
      <name val="Arial"/>
      <family val="2"/>
    </font>
    <font>
      <b/>
      <sz val="11"/>
      <color theme="1"/>
      <name val="Arial"/>
      <family val="2"/>
    </font>
    <font>
      <sz val="12"/>
      <color theme="1"/>
      <name val="Arial"/>
      <family val="2"/>
    </font>
    <font>
      <b/>
      <sz val="18"/>
      <color theme="1"/>
      <name val="Arial"/>
      <family val="2"/>
    </font>
    <font>
      <sz val="9"/>
      <color theme="1"/>
      <name val="Arial"/>
      <family val="2"/>
    </font>
    <font>
      <sz val="9"/>
      <color theme="0" tint="-0.34998626667073579"/>
      <name val="Arial"/>
      <family val="2"/>
    </font>
    <font>
      <sz val="11"/>
      <color theme="0"/>
      <name val="Arial"/>
      <family val="2"/>
    </font>
    <font>
      <sz val="10"/>
      <color theme="1"/>
      <name val="Calibri"/>
      <family val="2"/>
      <scheme val="minor"/>
    </font>
    <font>
      <b/>
      <sz val="14"/>
      <color theme="1"/>
      <name val="Arial"/>
      <family val="2"/>
    </font>
    <font>
      <i/>
      <sz val="11"/>
      <color theme="1"/>
      <name val="Calibri"/>
      <family val="2"/>
      <scheme val="minor"/>
    </font>
    <font>
      <b/>
      <sz val="16"/>
      <color theme="1"/>
      <name val="Calibri"/>
      <family val="2"/>
      <scheme val="minor"/>
    </font>
    <font>
      <sz val="10"/>
      <color theme="1"/>
      <name val="Arial"/>
      <family val="2"/>
    </font>
    <font>
      <b/>
      <sz val="10"/>
      <color theme="0"/>
      <name val="Arial"/>
      <family val="2"/>
    </font>
    <font>
      <b/>
      <sz val="11"/>
      <color theme="0"/>
      <name val="Arial"/>
      <family val="2"/>
    </font>
    <font>
      <sz val="9"/>
      <color theme="0"/>
      <name val="Arial"/>
      <family val="2"/>
    </font>
    <font>
      <b/>
      <sz val="16"/>
      <color theme="1"/>
      <name val="Arial"/>
      <family val="2"/>
    </font>
    <font>
      <sz val="11"/>
      <color rgb="FF000000"/>
      <name val="Calibri"/>
      <family val="2"/>
      <scheme val="minor"/>
    </font>
    <font>
      <b/>
      <sz val="14"/>
      <color rgb="FF000000"/>
      <name val="Calibri"/>
      <family val="2"/>
      <scheme val="minor"/>
    </font>
    <font>
      <b/>
      <sz val="11"/>
      <color rgb="FF000000"/>
      <name val="Calibri"/>
      <family val="2"/>
      <scheme val="minor"/>
    </font>
    <font>
      <b/>
      <sz val="14"/>
      <color rgb="FF000000"/>
      <name val="Arial"/>
      <family val="2"/>
    </font>
    <font>
      <b/>
      <sz val="11"/>
      <color theme="1"/>
      <name val="Garamond"/>
      <family val="1"/>
    </font>
    <font>
      <b/>
      <sz val="12"/>
      <color theme="1"/>
      <name val="Arial"/>
      <family val="2"/>
    </font>
    <font>
      <b/>
      <sz val="10"/>
      <color theme="1"/>
      <name val="Arial"/>
      <family val="2"/>
    </font>
    <font>
      <i/>
      <sz val="11"/>
      <color theme="1"/>
      <name val="Arial"/>
      <family val="2"/>
    </font>
    <font>
      <sz val="14"/>
      <color rgb="FF222222"/>
      <name val="Arial"/>
      <family val="2"/>
    </font>
    <font>
      <sz val="9"/>
      <color theme="1"/>
      <name val="Calibri"/>
      <family val="2"/>
      <scheme val="minor"/>
    </font>
    <font>
      <b/>
      <sz val="10"/>
      <color theme="1"/>
      <name val="Calibri"/>
      <family val="2"/>
      <scheme val="minor"/>
    </font>
    <font>
      <sz val="10"/>
      <color rgb="FF000000"/>
      <name val="Calibri"/>
      <family val="2"/>
      <scheme val="minor"/>
    </font>
    <font>
      <b/>
      <u val="singleAccounting"/>
      <sz val="11"/>
      <color theme="0"/>
      <name val="Arial"/>
      <family val="2"/>
    </font>
    <font>
      <sz val="14"/>
      <color theme="1"/>
      <name val="Calibri"/>
      <family val="2"/>
      <scheme val="minor"/>
    </font>
    <font>
      <sz val="12"/>
      <color theme="1"/>
      <name val="Calibri"/>
      <family val="2"/>
      <scheme val="minor"/>
    </font>
    <font>
      <b/>
      <sz val="10"/>
      <color theme="0"/>
      <name val="Calibri"/>
      <family val="2"/>
      <scheme val="minor"/>
    </font>
    <font>
      <b/>
      <sz val="11"/>
      <color indexed="8"/>
      <name val="Calibri"/>
      <family val="2"/>
      <scheme val="minor"/>
    </font>
    <font>
      <sz val="11"/>
      <color indexed="8"/>
      <name val="Calibri"/>
      <family val="2"/>
      <scheme val="minor"/>
    </font>
    <font>
      <b/>
      <sz val="14"/>
      <color theme="1"/>
      <name val="Calibri"/>
      <family val="2"/>
      <scheme val="minor"/>
    </font>
    <font>
      <sz val="11"/>
      <name val="Calibri"/>
      <family val="2"/>
      <scheme val="minor"/>
    </font>
    <font>
      <b/>
      <sz val="11"/>
      <name val="Calibri"/>
      <family val="2"/>
      <scheme val="minor"/>
    </font>
    <font>
      <i/>
      <sz val="10"/>
      <color theme="0"/>
      <name val="Calibri"/>
      <family val="2"/>
      <scheme val="minor"/>
    </font>
    <font>
      <sz val="10"/>
      <color theme="0"/>
      <name val="Calibri"/>
      <family val="2"/>
      <scheme val="minor"/>
    </font>
    <font>
      <sz val="10"/>
      <name val="Calibri"/>
      <family val="2"/>
      <scheme val="minor"/>
    </font>
    <font>
      <sz val="10"/>
      <color theme="0" tint="-0.34998626667073579"/>
      <name val="Calibri"/>
      <family val="2"/>
      <scheme val="minor"/>
    </font>
    <font>
      <b/>
      <sz val="14"/>
      <name val="Calibri"/>
      <family val="2"/>
      <scheme val="minor"/>
    </font>
    <font>
      <b/>
      <sz val="12"/>
      <color theme="1"/>
      <name val="Calibri"/>
      <family val="2"/>
      <scheme val="minor"/>
    </font>
    <font>
      <b/>
      <sz val="12"/>
      <name val="Calibri"/>
      <family val="2"/>
      <scheme val="minor"/>
    </font>
    <font>
      <b/>
      <sz val="10"/>
      <name val="Calibri"/>
      <family val="2"/>
      <scheme val="minor"/>
    </font>
    <font>
      <b/>
      <sz val="12"/>
      <color theme="0"/>
      <name val="Calibri"/>
      <family val="2"/>
      <scheme val="minor"/>
    </font>
    <font>
      <b/>
      <sz val="16"/>
      <color theme="0"/>
      <name val="Calibri"/>
      <family val="2"/>
      <scheme val="minor"/>
    </font>
    <font>
      <b/>
      <u/>
      <sz val="14"/>
      <color indexed="30"/>
      <name val="Calibri"/>
      <family val="2"/>
      <scheme val="minor"/>
    </font>
    <font>
      <u/>
      <sz val="14"/>
      <color theme="10"/>
      <name val="Calibri"/>
      <family val="2"/>
      <scheme val="minor"/>
    </font>
    <font>
      <sz val="14"/>
      <color rgb="FF000000"/>
      <name val="Calibri"/>
      <family val="2"/>
      <scheme val="minor"/>
    </font>
    <font>
      <sz val="12"/>
      <color rgb="FF000000"/>
      <name val="Calibri"/>
      <family val="2"/>
      <scheme val="minor"/>
    </font>
    <font>
      <b/>
      <sz val="12"/>
      <color rgb="FF000000"/>
      <name val="Calibri"/>
      <family val="2"/>
      <scheme val="minor"/>
    </font>
    <font>
      <sz val="11"/>
      <color theme="1"/>
      <name val="Arial Nova"/>
      <family val="2"/>
    </font>
    <font>
      <sz val="11"/>
      <color theme="1"/>
      <name val="Calibri Light"/>
      <family val="2"/>
    </font>
    <font>
      <sz val="16"/>
      <color theme="1"/>
      <name val="Calibri"/>
      <family val="2"/>
      <scheme val="minor"/>
    </font>
    <font>
      <b/>
      <sz val="16"/>
      <color rgb="FF000000"/>
      <name val="Calibri"/>
      <family val="2"/>
      <scheme val="minor"/>
    </font>
    <font>
      <b/>
      <sz val="9"/>
      <color theme="0"/>
      <name val="Calibri"/>
      <family val="2"/>
      <scheme val="minor"/>
    </font>
    <font>
      <b/>
      <sz val="20"/>
      <color theme="0"/>
      <name val="Calibri"/>
      <family val="2"/>
      <scheme val="minor"/>
    </font>
    <font>
      <b/>
      <sz val="14"/>
      <color theme="5" tint="0.39997558519241921"/>
      <name val="Calibri"/>
      <family val="2"/>
      <scheme val="minor"/>
    </font>
    <font>
      <b/>
      <sz val="12"/>
      <color theme="6" tint="0.79998168889431442"/>
      <name val="Calibri"/>
      <family val="2"/>
      <scheme val="minor"/>
    </font>
    <font>
      <sz val="8"/>
      <color theme="1"/>
      <name val="Calibri"/>
      <family val="2"/>
      <scheme val="minor"/>
    </font>
    <font>
      <sz val="12"/>
      <name val="Calibri"/>
      <family val="2"/>
      <scheme val="minor"/>
    </font>
    <font>
      <sz val="14"/>
      <name val="Calibri"/>
      <family val="2"/>
      <scheme val="minor"/>
    </font>
    <font>
      <sz val="20"/>
      <color theme="0"/>
      <name val="Calibri"/>
      <family val="2"/>
      <scheme val="minor"/>
    </font>
    <font>
      <sz val="11"/>
      <color theme="5" tint="0.39997558519241921"/>
      <name val="Calibri"/>
      <family val="2"/>
      <scheme val="minor"/>
    </font>
  </fonts>
  <fills count="15">
    <fill>
      <patternFill patternType="none"/>
    </fill>
    <fill>
      <patternFill patternType="gray125"/>
    </fill>
    <fill>
      <patternFill patternType="solid">
        <fgColor indexed="65"/>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0054A4"/>
        <bgColor indexed="64"/>
      </patternFill>
    </fill>
    <fill>
      <patternFill patternType="solid">
        <fgColor theme="1"/>
        <bgColor indexed="64"/>
      </patternFill>
    </fill>
    <fill>
      <patternFill patternType="solid">
        <fgColor rgb="FF97999C"/>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6" tint="0.59999389629810485"/>
        <bgColor indexed="64"/>
      </patternFill>
    </fill>
    <fill>
      <patternFill patternType="solid">
        <fgColor theme="0" tint="-0.14993743705557422"/>
        <bgColor indexed="64"/>
      </patternFill>
    </fill>
  </fills>
  <borders count="117">
    <border>
      <left/>
      <right/>
      <top/>
      <bottom/>
      <diagonal/>
    </border>
    <border>
      <left/>
      <right/>
      <top/>
      <bottom style="thin">
        <color indexed="64"/>
      </bottom>
      <diagonal/>
    </border>
    <border>
      <left/>
      <right/>
      <top/>
      <bottom style="thin">
        <color theme="2" tint="-0.249977111117893"/>
      </bottom>
      <diagonal/>
    </border>
    <border>
      <left/>
      <right style="thin">
        <color theme="2" tint="-0.249977111117893"/>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style="medium">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indexed="64"/>
      </left>
      <right/>
      <top style="thin">
        <color theme="0" tint="-0.499984740745262"/>
      </top>
      <bottom style="thin">
        <color theme="0" tint="-0.499984740745262"/>
      </bottom>
      <diagonal/>
    </border>
    <border>
      <left style="thin">
        <color indexed="64"/>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thin">
        <color theme="2" tint="-0.249977111117893"/>
      </top>
      <bottom/>
      <diagonal/>
    </border>
    <border>
      <left/>
      <right style="thin">
        <color theme="0" tint="-0.499984740745262"/>
      </right>
      <top/>
      <bottom/>
      <diagonal/>
    </border>
    <border>
      <left/>
      <right style="thin">
        <color theme="0" tint="-0.499984740745262"/>
      </right>
      <top/>
      <bottom style="medium">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medium">
        <color theme="0" tint="-0.499984740745262"/>
      </bottom>
      <diagonal/>
    </border>
    <border>
      <left style="thin">
        <color theme="0"/>
      </left>
      <right/>
      <top/>
      <bottom style="medium">
        <color theme="0" tint="-0.499984740745262"/>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0" tint="-0.499984740745262"/>
      </left>
      <right/>
      <top/>
      <bottom style="medium">
        <color theme="0" tint="-0.499984740745262"/>
      </bottom>
      <diagonal/>
    </border>
    <border>
      <left style="medium">
        <color theme="0" tint="-0.499984740745262"/>
      </left>
      <right/>
      <top/>
      <bottom style="medium">
        <color theme="0" tint="-0.499984740745262"/>
      </bottom>
      <diagonal/>
    </border>
    <border>
      <left style="medium">
        <color theme="0" tint="-0.499984740745262"/>
      </left>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thin">
        <color theme="2" tint="-0.249977111117893"/>
      </right>
      <top/>
      <bottom style="medium">
        <color theme="0" tint="-0.499984740745262"/>
      </bottom>
      <diagonal/>
    </border>
    <border>
      <left/>
      <right/>
      <top style="medium">
        <color theme="0" tint="-0.499984740745262"/>
      </top>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right style="medium">
        <color theme="0" tint="-0.499984740745262"/>
      </right>
      <top/>
      <bottom/>
      <diagonal/>
    </border>
    <border>
      <left/>
      <right style="medium">
        <color theme="0" tint="-0.499984740745262"/>
      </right>
      <top/>
      <bottom style="medium">
        <color theme="0" tint="-0.499984740745262"/>
      </bottom>
      <diagonal/>
    </border>
    <border>
      <left style="thin">
        <color theme="0" tint="-0.499984740745262"/>
      </left>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499984740745262"/>
      </left>
      <right/>
      <top/>
      <bottom/>
      <diagonal/>
    </border>
    <border>
      <left style="medium">
        <color theme="0" tint="-0.34998626667073579"/>
      </left>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medium">
        <color theme="0" tint="-0.499984740745262"/>
      </left>
      <right style="thin">
        <color theme="0"/>
      </right>
      <top/>
      <bottom/>
      <diagonal/>
    </border>
    <border>
      <left style="medium">
        <color theme="0" tint="-0.499984740745262"/>
      </left>
      <right style="thin">
        <color theme="0"/>
      </right>
      <top/>
      <bottom style="thin">
        <color theme="0"/>
      </bottom>
      <diagonal/>
    </border>
    <border>
      <left style="medium">
        <color theme="0" tint="-0.499984740745262"/>
      </left>
      <right/>
      <top style="thin">
        <color theme="0"/>
      </top>
      <bottom/>
      <diagonal/>
    </border>
    <border>
      <left style="thin">
        <color theme="0"/>
      </left>
      <right/>
      <top/>
      <bottom/>
      <diagonal/>
    </border>
    <border>
      <left/>
      <right style="medium">
        <color theme="0"/>
      </right>
      <top/>
      <bottom/>
      <diagonal/>
    </border>
    <border>
      <left style="medium">
        <color theme="0"/>
      </left>
      <right/>
      <top/>
      <bottom/>
      <diagonal/>
    </border>
    <border>
      <left style="medium">
        <color theme="0" tint="-0.499984740745262"/>
      </left>
      <right style="thin">
        <color theme="0"/>
      </right>
      <top/>
      <bottom style="medium">
        <color theme="0" tint="-0.499984740745262"/>
      </bottom>
      <diagonal/>
    </border>
    <border>
      <left style="medium">
        <color theme="0" tint="-0.499984740745262"/>
      </left>
      <right/>
      <top style="medium">
        <color theme="0" tint="-0.499984740745262"/>
      </top>
      <bottom style="thin">
        <color theme="0" tint="-0.34998626667073579"/>
      </bottom>
      <diagonal/>
    </border>
    <border>
      <left style="medium">
        <color theme="0" tint="-0.499984740745262"/>
      </left>
      <right style="thin">
        <color theme="0"/>
      </right>
      <top style="thin">
        <color theme="0" tint="-0.34998626667073579"/>
      </top>
      <bottom style="thin">
        <color theme="0" tint="-0.34998626667073579"/>
      </bottom>
      <diagonal/>
    </border>
    <border>
      <left style="medium">
        <color theme="0" tint="-0.499984740745262"/>
      </left>
      <right/>
      <top style="thin">
        <color theme="0" tint="-0.34998626667073579"/>
      </top>
      <bottom style="thin">
        <color theme="0" tint="-0.34998626667073579"/>
      </bottom>
      <diagonal/>
    </border>
    <border>
      <left style="medium">
        <color theme="0" tint="-0.499984740745262"/>
      </left>
      <right style="thin">
        <color theme="0"/>
      </right>
      <top style="thin">
        <color theme="0" tint="-0.34998626667073579"/>
      </top>
      <bottom style="thin">
        <color theme="0"/>
      </bottom>
      <diagonal/>
    </border>
    <border>
      <left style="medium">
        <color theme="0" tint="-0.499984740745262"/>
      </left>
      <right style="thin">
        <color theme="0"/>
      </right>
      <top style="medium">
        <color theme="0" tint="-0.499984740745262"/>
      </top>
      <bottom style="thin">
        <color theme="0"/>
      </bottom>
      <diagonal/>
    </border>
    <border>
      <left style="thin">
        <color theme="0"/>
      </left>
      <right style="medium">
        <color theme="0" tint="-0.499984740745262"/>
      </right>
      <top style="medium">
        <color theme="0" tint="-0.499984740745262"/>
      </top>
      <bottom style="thin">
        <color theme="0"/>
      </bottom>
      <diagonal/>
    </border>
    <border>
      <left style="medium">
        <color theme="0" tint="-0.499984740745262"/>
      </left>
      <right style="thin">
        <color theme="0"/>
      </right>
      <top style="thin">
        <color theme="0"/>
      </top>
      <bottom style="thin">
        <color theme="0"/>
      </bottom>
      <diagonal/>
    </border>
    <border>
      <left style="thin">
        <color theme="0"/>
      </left>
      <right style="medium">
        <color theme="0" tint="-0.499984740745262"/>
      </right>
      <top style="thin">
        <color theme="0"/>
      </top>
      <bottom style="thin">
        <color theme="0"/>
      </bottom>
      <diagonal/>
    </border>
    <border>
      <left style="medium">
        <color theme="0" tint="-0.499984740745262"/>
      </left>
      <right style="thin">
        <color theme="0"/>
      </right>
      <top style="thin">
        <color theme="0"/>
      </top>
      <bottom style="medium">
        <color theme="0" tint="-0.499984740745262"/>
      </bottom>
      <diagonal/>
    </border>
    <border>
      <left style="thin">
        <color theme="0"/>
      </left>
      <right style="medium">
        <color theme="0" tint="-0.499984740745262"/>
      </right>
      <top style="thin">
        <color theme="0"/>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0" tint="-0.34998626667073579"/>
      </left>
      <right style="thin">
        <color theme="0" tint="-0.34998626667073579"/>
      </right>
      <top/>
      <bottom/>
      <diagonal/>
    </border>
    <border diagonalDown="1">
      <left style="thin">
        <color theme="0" tint="-0.34998626667073579"/>
      </left>
      <right style="thin">
        <color theme="0" tint="-0.34998626667073579"/>
      </right>
      <top style="thin">
        <color theme="0" tint="-0.34998626667073579"/>
      </top>
      <bottom style="thin">
        <color theme="0" tint="-0.34998626667073579"/>
      </bottom>
      <diagonal style="thin">
        <color theme="0" tint="-0.34998626667073579"/>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style="thin">
        <color theme="0" tint="-0.499984740745262"/>
      </left>
      <right style="medium">
        <color theme="0" tint="-0.499984740745262"/>
      </right>
      <top/>
      <bottom/>
      <diagonal/>
    </border>
    <border>
      <left style="thin">
        <color theme="0" tint="-0.499984740745262"/>
      </left>
      <right style="thin">
        <color theme="0" tint="-0.499984740745262"/>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medium">
        <color theme="0" tint="-0.499984740745262"/>
      </right>
      <top style="medium">
        <color indexed="64"/>
      </top>
      <bottom style="thin">
        <color theme="0"/>
      </bottom>
      <diagonal/>
    </border>
    <border>
      <left/>
      <right/>
      <top style="medium">
        <color indexed="64"/>
      </top>
      <bottom/>
      <diagonal/>
    </border>
    <border>
      <left style="thin">
        <color theme="0" tint="-0.499984740745262"/>
      </left>
      <right style="thin">
        <color theme="0" tint="-0.499984740745262"/>
      </right>
      <top style="medium">
        <color indexed="64"/>
      </top>
      <bottom/>
      <diagonal/>
    </border>
    <border>
      <left/>
      <right style="thin">
        <color theme="0" tint="-0.499984740745262"/>
      </right>
      <top style="medium">
        <color indexed="64"/>
      </top>
      <bottom style="medium">
        <color theme="0" tint="-0.499984740745262"/>
      </bottom>
      <diagonal/>
    </border>
    <border>
      <left style="thin">
        <color theme="0" tint="-0.499984740745262"/>
      </left>
      <right style="medium">
        <color indexed="64"/>
      </right>
      <top style="medium">
        <color indexed="64"/>
      </top>
      <bottom style="medium">
        <color theme="0" tint="-0.499984740745262"/>
      </bottom>
      <diagonal/>
    </border>
    <border>
      <left style="medium">
        <color indexed="64"/>
      </left>
      <right style="thin">
        <color theme="0"/>
      </right>
      <top style="thin">
        <color theme="0"/>
      </top>
      <bottom style="thin">
        <color theme="0"/>
      </bottom>
      <diagonal/>
    </border>
    <border>
      <left/>
      <right style="medium">
        <color indexed="64"/>
      </right>
      <top style="medium">
        <color theme="0" tint="-0.499984740745262"/>
      </top>
      <bottom style="medium">
        <color theme="0" tint="-0.499984740745262"/>
      </bottom>
      <diagonal/>
    </border>
    <border>
      <left style="thin">
        <color theme="0" tint="-0.499984740745262"/>
      </left>
      <right style="medium">
        <color indexed="64"/>
      </right>
      <top style="medium">
        <color theme="0" tint="-0.499984740745262"/>
      </top>
      <bottom style="medium">
        <color theme="0" tint="-0.499984740745262"/>
      </bottom>
      <diagonal/>
    </border>
    <border>
      <left style="medium">
        <color indexed="64"/>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theme="0" tint="-0.499984740745262"/>
      </top>
      <bottom style="medium">
        <color indexed="64"/>
      </bottom>
      <diagonal/>
    </border>
    <border>
      <left/>
      <right style="medium">
        <color indexed="64"/>
      </right>
      <top style="medium">
        <color theme="0" tint="-0.499984740745262"/>
      </top>
      <bottom style="medium">
        <color indexed="64"/>
      </bottom>
      <diagonal/>
    </border>
    <border>
      <left/>
      <right style="thin">
        <color theme="0" tint="-0.499984740745262"/>
      </right>
      <top style="medium">
        <color indexed="64"/>
      </top>
      <bottom/>
      <diagonal/>
    </border>
    <border>
      <left style="thin">
        <color theme="0" tint="-0.499984740745262"/>
      </left>
      <right style="medium">
        <color theme="0" tint="-0.499984740745262"/>
      </right>
      <top style="medium">
        <color indexed="64"/>
      </top>
      <bottom/>
      <diagonal/>
    </border>
    <border>
      <left style="thin">
        <color theme="0" tint="-0.499984740745262"/>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9" fillId="0" borderId="0" applyNumberFormat="0" applyFill="0" applyBorder="0" applyAlignment="0" applyProtection="0">
      <alignment vertical="top"/>
      <protection locked="0"/>
    </xf>
    <xf numFmtId="0" fontId="5" fillId="0" borderId="0"/>
    <xf numFmtId="164" fontId="7" fillId="0" borderId="0" applyFont="0" applyFill="0" applyBorder="0" applyAlignment="0" applyProtection="0"/>
  </cellStyleXfs>
  <cellXfs count="685">
    <xf numFmtId="0" fontId="0" fillId="0" borderId="0" xfId="0"/>
    <xf numFmtId="0" fontId="12" fillId="0" borderId="0" xfId="0" applyFont="1"/>
    <xf numFmtId="0" fontId="13" fillId="0" borderId="0" xfId="0" applyFont="1"/>
    <xf numFmtId="0" fontId="12" fillId="0" borderId="0" xfId="0" applyFont="1" applyAlignment="1">
      <alignment vertical="top"/>
    </xf>
    <xf numFmtId="0" fontId="12" fillId="0" borderId="0" xfId="0" applyFont="1" applyAlignment="1">
      <alignment horizontal="left" vertical="top" indent="1"/>
    </xf>
    <xf numFmtId="165" fontId="12" fillId="0" borderId="0" xfId="3" applyNumberFormat="1" applyFont="1" applyAlignment="1">
      <alignment vertical="top"/>
    </xf>
    <xf numFmtId="0" fontId="14" fillId="0" borderId="0" xfId="0" applyFont="1" applyAlignment="1">
      <alignment horizontal="right" indent="1"/>
    </xf>
    <xf numFmtId="0" fontId="15" fillId="0" borderId="0" xfId="0" applyFont="1" applyAlignment="1">
      <alignment horizontal="left" indent="1"/>
    </xf>
    <xf numFmtId="0" fontId="12" fillId="0" borderId="0" xfId="0" applyFont="1" applyAlignment="1">
      <alignment horizontal="left" indent="1"/>
    </xf>
    <xf numFmtId="0" fontId="12" fillId="0" borderId="2" xfId="0" applyFont="1" applyBorder="1" applyAlignment="1">
      <alignment horizontal="left" vertical="top" indent="1"/>
    </xf>
    <xf numFmtId="0" fontId="16" fillId="0" borderId="0" xfId="0" applyFont="1"/>
    <xf numFmtId="0" fontId="17" fillId="0" borderId="0" xfId="0" applyFont="1"/>
    <xf numFmtId="165" fontId="12" fillId="0" borderId="4" xfId="3" applyNumberFormat="1" applyFont="1" applyBorder="1" applyAlignment="1">
      <alignment vertical="top" wrapText="1"/>
    </xf>
    <xf numFmtId="165" fontId="18" fillId="0" borderId="0" xfId="0" applyNumberFormat="1" applyFont="1"/>
    <xf numFmtId="0" fontId="19" fillId="0" borderId="0" xfId="0" applyFont="1" applyAlignment="1">
      <alignment horizontal="left" vertical="center" indent="1"/>
    </xf>
    <xf numFmtId="165" fontId="12" fillId="0" borderId="0" xfId="3" applyNumberFormat="1" applyFont="1" applyBorder="1" applyAlignment="1">
      <alignment vertical="top"/>
    </xf>
    <xf numFmtId="166" fontId="12" fillId="0" borderId="0" xfId="3" applyNumberFormat="1" applyFont="1" applyBorder="1" applyAlignment="1">
      <alignment vertical="top"/>
    </xf>
    <xf numFmtId="0" fontId="3" fillId="0" borderId="0" xfId="0" applyFont="1" applyAlignment="1">
      <alignment horizontal="left" vertical="top" indent="1"/>
    </xf>
    <xf numFmtId="167" fontId="12" fillId="3" borderId="4" xfId="0" applyNumberFormat="1" applyFont="1" applyFill="1" applyBorder="1" applyAlignment="1" applyProtection="1">
      <alignment horizontal="left" indent="1"/>
      <protection locked="0"/>
    </xf>
    <xf numFmtId="0" fontId="12" fillId="3" borderId="4" xfId="0" applyFont="1" applyFill="1" applyBorder="1" applyAlignment="1" applyProtection="1">
      <alignment horizontal="left" indent="1"/>
      <protection locked="0"/>
    </xf>
    <xf numFmtId="0" fontId="12" fillId="3" borderId="4" xfId="0" applyFont="1" applyFill="1" applyBorder="1" applyProtection="1">
      <protection locked="0"/>
    </xf>
    <xf numFmtId="0" fontId="12" fillId="3" borderId="4" xfId="0" applyFont="1" applyFill="1" applyBorder="1" applyAlignment="1" applyProtection="1">
      <alignment horizontal="center"/>
      <protection locked="0"/>
    </xf>
    <xf numFmtId="165" fontId="12" fillId="0" borderId="0" xfId="3" applyNumberFormat="1" applyFont="1" applyFill="1" applyAlignment="1">
      <alignment vertical="top"/>
    </xf>
    <xf numFmtId="0" fontId="12" fillId="0" borderId="0" xfId="0" applyFont="1" applyAlignment="1">
      <alignment horizontal="center" vertical="center"/>
    </xf>
    <xf numFmtId="0" fontId="12" fillId="0" borderId="0" xfId="0" applyFont="1" applyAlignment="1">
      <alignment vertical="center"/>
    </xf>
    <xf numFmtId="165" fontId="12" fillId="3" borderId="4" xfId="3" applyNumberFormat="1" applyFont="1" applyFill="1" applyBorder="1" applyAlignment="1" applyProtection="1">
      <alignment horizontal="center"/>
      <protection locked="0"/>
    </xf>
    <xf numFmtId="165" fontId="12" fillId="0" borderId="0" xfId="3" applyNumberFormat="1" applyFont="1" applyFill="1" applyBorder="1" applyAlignment="1" applyProtection="1">
      <alignment vertical="top"/>
      <protection locked="0"/>
    </xf>
    <xf numFmtId="165" fontId="12" fillId="0" borderId="0" xfId="3" applyNumberFormat="1" applyFont="1" applyFill="1" applyBorder="1" applyAlignment="1">
      <alignment vertical="top"/>
    </xf>
    <xf numFmtId="165" fontId="18" fillId="0" borderId="0" xfId="3" applyNumberFormat="1" applyFont="1" applyFill="1" applyBorder="1" applyAlignment="1">
      <alignment vertical="top"/>
    </xf>
    <xf numFmtId="165" fontId="24" fillId="0" borderId="0" xfId="3" applyNumberFormat="1" applyFont="1" applyFill="1" applyBorder="1" applyAlignment="1">
      <alignment vertical="top"/>
    </xf>
    <xf numFmtId="165" fontId="12" fillId="0" borderId="0" xfId="3" applyNumberFormat="1" applyFont="1" applyFill="1" applyBorder="1" applyAlignment="1">
      <alignment vertical="top" wrapText="1"/>
    </xf>
    <xf numFmtId="166" fontId="12" fillId="0" borderId="0" xfId="3" applyNumberFormat="1" applyFont="1" applyFill="1" applyBorder="1" applyAlignment="1">
      <alignment vertical="top"/>
    </xf>
    <xf numFmtId="165" fontId="23" fillId="0" borderId="0" xfId="3" applyNumberFormat="1" applyFont="1" applyFill="1" applyBorder="1" applyAlignment="1">
      <alignment vertical="top"/>
    </xf>
    <xf numFmtId="0" fontId="13" fillId="0" borderId="0" xfId="0" applyFont="1" applyAlignment="1">
      <alignment horizontal="left" vertical="center" indent="1"/>
    </xf>
    <xf numFmtId="0" fontId="16" fillId="0" borderId="0" xfId="0" applyFont="1" applyAlignment="1">
      <alignment horizontal="left" indent="1"/>
    </xf>
    <xf numFmtId="0" fontId="28" fillId="0" borderId="0" xfId="0" applyFont="1"/>
    <xf numFmtId="14" fontId="12" fillId="3" borderId="4" xfId="0" applyNumberFormat="1" applyFont="1" applyFill="1" applyBorder="1" applyAlignment="1" applyProtection="1">
      <alignment horizontal="left" indent="1"/>
      <protection locked="0"/>
    </xf>
    <xf numFmtId="49" fontId="12" fillId="3" borderId="4" xfId="0" applyNumberFormat="1" applyFont="1" applyFill="1" applyBorder="1" applyProtection="1">
      <protection locked="0"/>
    </xf>
    <xf numFmtId="0" fontId="29" fillId="0" borderId="0" xfId="0" applyFont="1"/>
    <xf numFmtId="0" fontId="30" fillId="0" borderId="0" xfId="0" applyFont="1"/>
    <xf numFmtId="0" fontId="0" fillId="0" borderId="0" xfId="0" applyAlignment="1" applyProtection="1">
      <alignment horizontal="left" vertical="top" wrapText="1" indent="1"/>
      <protection locked="0"/>
    </xf>
    <xf numFmtId="165" fontId="12" fillId="0" borderId="0" xfId="3" applyNumberFormat="1" applyFont="1" applyBorder="1" applyAlignment="1">
      <alignment vertical="center"/>
    </xf>
    <xf numFmtId="165" fontId="12" fillId="0" borderId="0" xfId="3" applyNumberFormat="1" applyFont="1" applyBorder="1" applyAlignment="1">
      <alignment vertical="center" wrapText="1"/>
    </xf>
    <xf numFmtId="166" fontId="12" fillId="0" borderId="0" xfId="3" applyNumberFormat="1" applyFont="1" applyBorder="1" applyAlignment="1">
      <alignment vertical="center"/>
    </xf>
    <xf numFmtId="0" fontId="12" fillId="0" borderId="0" xfId="3" applyNumberFormat="1" applyFont="1" applyBorder="1" applyAlignment="1">
      <alignment horizontal="left" vertical="top" indent="2"/>
    </xf>
    <xf numFmtId="165" fontId="18" fillId="0" borderId="0" xfId="0" applyNumberFormat="1" applyFont="1" applyAlignment="1">
      <alignment horizontal="left" vertical="top" indent="1"/>
    </xf>
    <xf numFmtId="0" fontId="26" fillId="0" borderId="0" xfId="0" applyFont="1" applyAlignment="1">
      <alignment horizontal="left" vertical="top"/>
    </xf>
    <xf numFmtId="14" fontId="0" fillId="0" borderId="0" xfId="0" applyNumberFormat="1" applyAlignment="1">
      <alignment horizontal="left" vertical="top"/>
    </xf>
    <xf numFmtId="0" fontId="31" fillId="0" borderId="0" xfId="0" applyFont="1" applyAlignment="1">
      <alignment horizontal="center" vertical="center"/>
    </xf>
    <xf numFmtId="0" fontId="12" fillId="2" borderId="0" xfId="0" applyFont="1" applyFill="1"/>
    <xf numFmtId="0" fontId="14" fillId="2" borderId="0" xfId="0" applyFont="1" applyFill="1" applyAlignment="1">
      <alignment horizontal="right" indent="1"/>
    </xf>
    <xf numFmtId="0" fontId="12" fillId="2" borderId="0" xfId="0" applyFont="1" applyFill="1" applyAlignment="1">
      <alignment horizontal="left" indent="1"/>
    </xf>
    <xf numFmtId="0" fontId="20" fillId="2" borderId="0" xfId="0" applyFont="1" applyFill="1" applyAlignment="1">
      <alignment horizontal="left" indent="1"/>
    </xf>
    <xf numFmtId="0" fontId="15" fillId="2" borderId="0" xfId="0" applyFont="1" applyFill="1" applyAlignment="1">
      <alignment horizontal="left" indent="1"/>
    </xf>
    <xf numFmtId="0" fontId="32" fillId="2" borderId="0" xfId="0" applyFont="1" applyFill="1" applyAlignment="1">
      <alignment horizontal="left" indent="1"/>
    </xf>
    <xf numFmtId="0" fontId="0" fillId="2" borderId="0" xfId="0" applyFill="1" applyAlignment="1">
      <alignment horizontal="left" indent="1"/>
    </xf>
    <xf numFmtId="0" fontId="0" fillId="2" borderId="0" xfId="0" applyFill="1"/>
    <xf numFmtId="0" fontId="27" fillId="2" borderId="0" xfId="0" applyFont="1" applyFill="1" applyAlignment="1">
      <alignment horizontal="left" indent="1"/>
    </xf>
    <xf numFmtId="0" fontId="12" fillId="2" borderId="0" xfId="0" applyFont="1" applyFill="1" applyAlignment="1">
      <alignment horizontal="left"/>
    </xf>
    <xf numFmtId="0" fontId="12" fillId="2" borderId="29" xfId="0" applyFont="1" applyFill="1" applyBorder="1" applyAlignment="1">
      <alignment horizontal="left" indent="1"/>
    </xf>
    <xf numFmtId="0" fontId="12" fillId="2" borderId="29" xfId="0" applyFont="1" applyFill="1" applyBorder="1"/>
    <xf numFmtId="0" fontId="33" fillId="2" borderId="0" xfId="0" applyFont="1" applyFill="1" applyAlignment="1">
      <alignment horizontal="left" indent="1"/>
    </xf>
    <xf numFmtId="0" fontId="14" fillId="2" borderId="0" xfId="0" applyFont="1" applyFill="1"/>
    <xf numFmtId="0" fontId="0" fillId="2" borderId="0" xfId="0" applyFill="1" applyAlignment="1">
      <alignment horizontal="left" vertical="top"/>
    </xf>
    <xf numFmtId="0" fontId="14" fillId="2" borderId="29" xfId="0" applyFont="1" applyFill="1" applyBorder="1" applyAlignment="1">
      <alignment horizontal="right" indent="1"/>
    </xf>
    <xf numFmtId="0" fontId="0" fillId="2" borderId="0" xfId="0" applyFill="1" applyAlignment="1">
      <alignment vertical="center"/>
    </xf>
    <xf numFmtId="0" fontId="14" fillId="2" borderId="35" xfId="0" applyFont="1" applyFill="1" applyBorder="1" applyAlignment="1">
      <alignment horizontal="right" indent="1"/>
    </xf>
    <xf numFmtId="0" fontId="12" fillId="2" borderId="36" xfId="0" applyFont="1" applyFill="1" applyBorder="1"/>
    <xf numFmtId="0" fontId="14" fillId="2" borderId="37" xfId="0" applyFont="1" applyFill="1" applyBorder="1" applyAlignment="1">
      <alignment horizontal="right" indent="1"/>
    </xf>
    <xf numFmtId="0" fontId="12" fillId="2" borderId="3" xfId="0" applyFont="1" applyFill="1" applyBorder="1"/>
    <xf numFmtId="0" fontId="27" fillId="2" borderId="37" xfId="0" applyFont="1" applyFill="1" applyBorder="1" applyAlignment="1">
      <alignment horizontal="right" indent="1"/>
    </xf>
    <xf numFmtId="0" fontId="12" fillId="2" borderId="37" xfId="0" applyFont="1" applyFill="1" applyBorder="1" applyAlignment="1">
      <alignment horizontal="right" indent="1"/>
    </xf>
    <xf numFmtId="0" fontId="12" fillId="2" borderId="0" xfId="0" applyFont="1" applyFill="1" applyAlignment="1">
      <alignment horizontal="right" indent="1"/>
    </xf>
    <xf numFmtId="0" fontId="12" fillId="2" borderId="0" xfId="0" applyFont="1" applyFill="1" applyProtection="1">
      <protection locked="0"/>
    </xf>
    <xf numFmtId="0" fontId="12" fillId="2" borderId="0" xfId="0" applyFont="1" applyFill="1" applyAlignment="1" applyProtection="1">
      <alignment horizontal="right" indent="1"/>
      <protection locked="0"/>
    </xf>
    <xf numFmtId="0" fontId="12" fillId="2" borderId="0" xfId="0" applyFont="1" applyFill="1" applyAlignment="1">
      <alignment horizontal="right"/>
    </xf>
    <xf numFmtId="0" fontId="12" fillId="2" borderId="37" xfId="0" applyFont="1" applyFill="1" applyBorder="1"/>
    <xf numFmtId="0" fontId="35" fillId="2" borderId="0" xfId="0" applyFont="1" applyFill="1" applyAlignment="1">
      <alignment horizontal="left" vertical="center"/>
    </xf>
    <xf numFmtId="0" fontId="12" fillId="2" borderId="3" xfId="0" applyFont="1" applyFill="1" applyBorder="1" applyAlignment="1">
      <alignment horizontal="left" indent="1"/>
    </xf>
    <xf numFmtId="0" fontId="14" fillId="2" borderId="37" xfId="0" applyFont="1" applyFill="1" applyBorder="1"/>
    <xf numFmtId="0" fontId="14" fillId="2" borderId="38" xfId="0" applyFont="1" applyFill="1" applyBorder="1" applyAlignment="1">
      <alignment horizontal="right" indent="1"/>
    </xf>
    <xf numFmtId="0" fontId="12" fillId="2" borderId="2" xfId="0" applyFont="1" applyFill="1" applyBorder="1" applyAlignment="1">
      <alignment horizontal="left" indent="1"/>
    </xf>
    <xf numFmtId="0" fontId="12" fillId="2" borderId="2" xfId="0" applyFont="1" applyFill="1" applyBorder="1"/>
    <xf numFmtId="0" fontId="12" fillId="2" borderId="39" xfId="0" applyFont="1" applyFill="1" applyBorder="1"/>
    <xf numFmtId="0" fontId="19" fillId="2" borderId="0" xfId="0" applyFont="1" applyFill="1" applyAlignment="1">
      <alignment horizontal="left" vertical="center" indent="1"/>
    </xf>
    <xf numFmtId="0" fontId="20" fillId="2" borderId="0" xfId="0" applyFont="1" applyFill="1" applyAlignment="1">
      <alignment vertical="center"/>
    </xf>
    <xf numFmtId="0" fontId="36" fillId="2" borderId="0" xfId="0" applyFont="1" applyFill="1" applyAlignment="1">
      <alignment vertical="center"/>
    </xf>
    <xf numFmtId="0" fontId="0" fillId="2" borderId="0" xfId="0" applyFill="1" applyAlignment="1">
      <alignment horizontal="right" vertical="center" indent="1"/>
    </xf>
    <xf numFmtId="0" fontId="21" fillId="2" borderId="0" xfId="0" applyFont="1" applyFill="1" applyAlignment="1">
      <alignment vertical="center"/>
    </xf>
    <xf numFmtId="0" fontId="37" fillId="2" borderId="0" xfId="0" applyFont="1" applyFill="1" applyAlignment="1">
      <alignment horizontal="left" vertical="center" indent="1"/>
    </xf>
    <xf numFmtId="0" fontId="0" fillId="2" borderId="40" xfId="0" applyFill="1" applyBorder="1"/>
    <xf numFmtId="0" fontId="0" fillId="2" borderId="4" xfId="0" applyFill="1" applyBorder="1"/>
    <xf numFmtId="0" fontId="19" fillId="2" borderId="8" xfId="0" applyFont="1" applyFill="1" applyBorder="1" applyAlignment="1">
      <alignment horizontal="left" vertical="center" indent="1"/>
    </xf>
    <xf numFmtId="0" fontId="12" fillId="2" borderId="0" xfId="0" applyFont="1" applyFill="1" applyAlignment="1">
      <alignment horizontal="center"/>
    </xf>
    <xf numFmtId="0" fontId="25" fillId="2" borderId="37" xfId="0" applyFont="1" applyFill="1" applyBorder="1" applyAlignment="1">
      <alignment horizontal="center"/>
    </xf>
    <xf numFmtId="0" fontId="0" fillId="2" borderId="3" xfId="0" applyFill="1" applyBorder="1" applyAlignment="1">
      <alignment horizontal="center"/>
    </xf>
    <xf numFmtId="0" fontId="25" fillId="2" borderId="0" xfId="0" applyFont="1" applyFill="1" applyAlignment="1">
      <alignment horizontal="center"/>
    </xf>
    <xf numFmtId="0" fontId="0" fillId="2" borderId="0" xfId="0" applyFill="1" applyAlignment="1">
      <alignment vertical="top"/>
    </xf>
    <xf numFmtId="0" fontId="14" fillId="2" borderId="46" xfId="0" applyFont="1" applyFill="1" applyBorder="1" applyAlignment="1">
      <alignment horizontal="right" indent="1"/>
    </xf>
    <xf numFmtId="0" fontId="39" fillId="2" borderId="0" xfId="0" applyFont="1" applyFill="1"/>
    <xf numFmtId="0" fontId="12" fillId="2" borderId="0" xfId="0" applyFont="1" applyFill="1" applyAlignment="1">
      <alignment horizontal="left" vertical="top" indent="1"/>
    </xf>
    <xf numFmtId="0" fontId="12" fillId="10" borderId="0" xfId="0" applyFont="1" applyFill="1"/>
    <xf numFmtId="0" fontId="0" fillId="0" borderId="0" xfId="0" applyAlignment="1">
      <alignment vertical="center"/>
    </xf>
    <xf numFmtId="0" fontId="8" fillId="4" borderId="9" xfId="0" applyFont="1" applyFill="1" applyBorder="1" applyAlignment="1">
      <alignment vertical="top"/>
    </xf>
    <xf numFmtId="0" fontId="8" fillId="4" borderId="10" xfId="0" applyFont="1" applyFill="1" applyBorder="1" applyAlignment="1">
      <alignment vertical="top"/>
    </xf>
    <xf numFmtId="0" fontId="8" fillId="4" borderId="0" xfId="0" applyFont="1" applyFill="1" applyAlignment="1">
      <alignment vertical="top"/>
    </xf>
    <xf numFmtId="0" fontId="11" fillId="0" borderId="4" xfId="0" applyFont="1" applyBorder="1"/>
    <xf numFmtId="165" fontId="10" fillId="4" borderId="4" xfId="3" applyNumberFormat="1" applyFont="1" applyFill="1" applyBorder="1" applyAlignment="1">
      <alignment vertical="top"/>
    </xf>
    <xf numFmtId="165" fontId="19" fillId="4" borderId="4" xfId="3" applyNumberFormat="1" applyFont="1" applyFill="1" applyBorder="1" applyAlignment="1">
      <alignment vertical="top"/>
    </xf>
    <xf numFmtId="165" fontId="0" fillId="0" borderId="4" xfId="3" applyNumberFormat="1" applyFont="1" applyBorder="1" applyAlignment="1">
      <alignment vertical="top"/>
    </xf>
    <xf numFmtId="165" fontId="0" fillId="0" borderId="4" xfId="3" applyNumberFormat="1" applyFont="1" applyBorder="1" applyAlignment="1">
      <alignment vertical="top" wrapText="1"/>
    </xf>
    <xf numFmtId="165" fontId="0" fillId="3" borderId="4" xfId="3" applyNumberFormat="1" applyFont="1" applyFill="1" applyBorder="1" applyAlignment="1" applyProtection="1">
      <alignment vertical="top"/>
      <protection locked="0"/>
    </xf>
    <xf numFmtId="166" fontId="0" fillId="0" borderId="4" xfId="3" applyNumberFormat="1" applyFont="1" applyBorder="1" applyAlignment="1">
      <alignment vertical="top"/>
    </xf>
    <xf numFmtId="165" fontId="19" fillId="0" borderId="4" xfId="3" applyNumberFormat="1" applyFont="1" applyBorder="1" applyAlignment="1">
      <alignment vertical="top"/>
    </xf>
    <xf numFmtId="165" fontId="7" fillId="5" borderId="4" xfId="3" applyNumberFormat="1" applyFont="1" applyFill="1" applyBorder="1" applyAlignment="1" applyProtection="1">
      <alignment vertical="top"/>
      <protection locked="0"/>
    </xf>
    <xf numFmtId="166" fontId="7" fillId="5" borderId="4" xfId="3" applyNumberFormat="1" applyFont="1" applyFill="1" applyBorder="1" applyAlignment="1">
      <alignment vertical="top"/>
    </xf>
    <xf numFmtId="165" fontId="7" fillId="0" borderId="4" xfId="3" applyNumberFormat="1" applyFont="1" applyBorder="1" applyAlignment="1">
      <alignment vertical="top"/>
    </xf>
    <xf numFmtId="165" fontId="7" fillId="0" borderId="4" xfId="3" applyNumberFormat="1" applyFont="1" applyBorder="1" applyAlignment="1">
      <alignment vertical="top" wrapText="1"/>
    </xf>
    <xf numFmtId="165" fontId="7" fillId="3" borderId="4" xfId="3" applyNumberFormat="1" applyFont="1" applyFill="1" applyBorder="1" applyAlignment="1" applyProtection="1">
      <alignment vertical="top"/>
      <protection locked="0"/>
    </xf>
    <xf numFmtId="166" fontId="7" fillId="0" borderId="4" xfId="3" applyNumberFormat="1" applyFont="1" applyBorder="1" applyAlignment="1">
      <alignment vertical="top"/>
    </xf>
    <xf numFmtId="165" fontId="7" fillId="0" borderId="4" xfId="3" applyNumberFormat="1" applyFont="1" applyFill="1" applyBorder="1" applyAlignment="1">
      <alignment vertical="top"/>
    </xf>
    <xf numFmtId="165" fontId="7" fillId="0" borderId="4" xfId="3" applyNumberFormat="1" applyFont="1" applyFill="1" applyBorder="1" applyAlignment="1">
      <alignment vertical="top" wrapText="1"/>
    </xf>
    <xf numFmtId="166" fontId="7" fillId="0" borderId="4" xfId="3" applyNumberFormat="1" applyFont="1" applyFill="1" applyBorder="1" applyAlignment="1">
      <alignment vertical="top"/>
    </xf>
    <xf numFmtId="165" fontId="19" fillId="0" borderId="4" xfId="3" applyNumberFormat="1" applyFont="1" applyFill="1" applyBorder="1" applyAlignment="1">
      <alignment vertical="top"/>
    </xf>
    <xf numFmtId="0" fontId="0" fillId="0" borderId="0" xfId="0" applyAlignment="1">
      <alignment horizontal="left" vertical="center" indent="1"/>
    </xf>
    <xf numFmtId="165" fontId="8" fillId="4" borderId="4" xfId="3" applyNumberFormat="1" applyFont="1" applyFill="1" applyBorder="1" applyAlignment="1">
      <alignment vertical="top"/>
    </xf>
    <xf numFmtId="165" fontId="43" fillId="4" borderId="8" xfId="3" applyNumberFormat="1" applyFont="1" applyFill="1" applyBorder="1" applyAlignment="1">
      <alignment vertical="top"/>
    </xf>
    <xf numFmtId="165" fontId="7" fillId="5" borderId="4" xfId="3" applyNumberFormat="1" applyFont="1" applyFill="1" applyBorder="1" applyAlignment="1">
      <alignment vertical="top"/>
    </xf>
    <xf numFmtId="165" fontId="19" fillId="5" borderId="8" xfId="3" applyNumberFormat="1" applyFont="1" applyFill="1" applyBorder="1" applyAlignment="1">
      <alignment vertical="top"/>
    </xf>
    <xf numFmtId="165" fontId="7" fillId="0" borderId="0" xfId="3" applyNumberFormat="1" applyFont="1" applyAlignment="1">
      <alignment vertical="top"/>
    </xf>
    <xf numFmtId="165" fontId="7" fillId="0" borderId="8" xfId="3" applyNumberFormat="1" applyFont="1" applyBorder="1" applyAlignment="1">
      <alignment vertical="top" wrapText="1"/>
    </xf>
    <xf numFmtId="166" fontId="7" fillId="0" borderId="10" xfId="3" applyNumberFormat="1" applyFont="1" applyBorder="1" applyAlignment="1">
      <alignment vertical="top"/>
    </xf>
    <xf numFmtId="165" fontId="19" fillId="0" borderId="8" xfId="3" applyNumberFormat="1" applyFont="1" applyBorder="1" applyAlignment="1">
      <alignment vertical="top"/>
    </xf>
    <xf numFmtId="165" fontId="8" fillId="4" borderId="14" xfId="3" applyNumberFormat="1" applyFont="1" applyFill="1" applyBorder="1" applyAlignment="1">
      <alignment vertical="top"/>
    </xf>
    <xf numFmtId="165" fontId="10" fillId="4" borderId="15" xfId="3" applyNumberFormat="1" applyFont="1" applyFill="1" applyBorder="1" applyAlignment="1">
      <alignment vertical="top"/>
    </xf>
    <xf numFmtId="165" fontId="10" fillId="4" borderId="16" xfId="3" applyNumberFormat="1" applyFont="1" applyFill="1" applyBorder="1" applyAlignment="1">
      <alignment vertical="top"/>
    </xf>
    <xf numFmtId="165" fontId="10" fillId="4" borderId="17" xfId="3" applyNumberFormat="1" applyFont="1" applyFill="1" applyBorder="1" applyAlignment="1">
      <alignment vertical="top"/>
    </xf>
    <xf numFmtId="165" fontId="43" fillId="4" borderId="15" xfId="3" applyNumberFormat="1" applyFont="1" applyFill="1" applyBorder="1" applyAlignment="1">
      <alignment vertical="top"/>
    </xf>
    <xf numFmtId="165" fontId="7" fillId="0" borderId="8" xfId="3" applyNumberFormat="1" applyFont="1" applyFill="1" applyBorder="1" applyAlignment="1">
      <alignment vertical="top" wrapText="1"/>
    </xf>
    <xf numFmtId="0" fontId="46" fillId="0" borderId="0" xfId="0" applyFont="1"/>
    <xf numFmtId="0" fontId="7" fillId="0" borderId="0" xfId="0" applyFont="1"/>
    <xf numFmtId="0" fontId="7" fillId="0" borderId="0" xfId="0" applyFont="1" applyAlignment="1">
      <alignment horizontal="right" vertical="center" indent="1"/>
    </xf>
    <xf numFmtId="165" fontId="7" fillId="0" borderId="0" xfId="3" applyNumberFormat="1" applyFont="1" applyBorder="1" applyAlignment="1">
      <alignment vertical="top"/>
    </xf>
    <xf numFmtId="164" fontId="0" fillId="0" borderId="4" xfId="3" applyFont="1" applyBorder="1" applyAlignment="1">
      <alignment vertical="top" wrapText="1"/>
    </xf>
    <xf numFmtId="165" fontId="0" fillId="5" borderId="4" xfId="3" applyNumberFormat="1" applyFont="1" applyFill="1" applyBorder="1" applyAlignment="1">
      <alignment vertical="top"/>
    </xf>
    <xf numFmtId="165" fontId="47" fillId="0" borderId="4" xfId="3" applyNumberFormat="1" applyFont="1" applyBorder="1" applyAlignment="1">
      <alignment vertical="top" wrapText="1"/>
    </xf>
    <xf numFmtId="165" fontId="0" fillId="0" borderId="7" xfId="3" applyNumberFormat="1" applyFont="1" applyBorder="1" applyAlignment="1">
      <alignment vertical="top" wrapText="1"/>
    </xf>
    <xf numFmtId="165" fontId="0" fillId="0" borderId="8" xfId="3" applyNumberFormat="1" applyFont="1" applyBorder="1" applyAlignment="1">
      <alignment vertical="top"/>
    </xf>
    <xf numFmtId="165" fontId="0" fillId="0" borderId="4" xfId="3" applyNumberFormat="1" applyFont="1" applyFill="1" applyBorder="1" applyAlignment="1">
      <alignment vertical="top"/>
    </xf>
    <xf numFmtId="166" fontId="0" fillId="0" borderId="4" xfId="3" applyNumberFormat="1" applyFont="1" applyFill="1" applyBorder="1" applyAlignment="1">
      <alignment vertical="top"/>
    </xf>
    <xf numFmtId="165" fontId="0" fillId="0" borderId="4" xfId="3" applyNumberFormat="1" applyFont="1" applyFill="1" applyBorder="1" applyAlignment="1">
      <alignment vertical="top" wrapText="1"/>
    </xf>
    <xf numFmtId="0" fontId="0" fillId="5" borderId="9" xfId="0" applyFill="1" applyBorder="1" applyAlignment="1">
      <alignment vertical="top"/>
    </xf>
    <xf numFmtId="165" fontId="10" fillId="4" borderId="59" xfId="3" applyNumberFormat="1" applyFont="1" applyFill="1" applyBorder="1" applyAlignment="1">
      <alignment vertical="top"/>
    </xf>
    <xf numFmtId="165" fontId="0" fillId="0" borderId="24" xfId="3" applyNumberFormat="1" applyFont="1" applyBorder="1" applyAlignment="1">
      <alignment vertical="top"/>
    </xf>
    <xf numFmtId="165" fontId="0" fillId="0" borderId="21" xfId="3" applyNumberFormat="1" applyFont="1" applyBorder="1" applyAlignment="1">
      <alignment vertical="top"/>
    </xf>
    <xf numFmtId="2" fontId="0" fillId="3" borderId="32" xfId="3" applyNumberFormat="1" applyFont="1" applyFill="1" applyBorder="1" applyAlignment="1" applyProtection="1">
      <alignment vertical="top"/>
      <protection locked="0"/>
    </xf>
    <xf numFmtId="165" fontId="0" fillId="0" borderId="32" xfId="3" applyNumberFormat="1" applyFont="1" applyBorder="1" applyAlignment="1">
      <alignment vertical="top"/>
    </xf>
    <xf numFmtId="0" fontId="0" fillId="0" borderId="32" xfId="0" applyBorder="1" applyAlignment="1">
      <alignment vertical="top"/>
    </xf>
    <xf numFmtId="165" fontId="0" fillId="0" borderId="22" xfId="3" applyNumberFormat="1" applyFont="1" applyBorder="1" applyAlignment="1">
      <alignment vertical="top"/>
    </xf>
    <xf numFmtId="0" fontId="0" fillId="0" borderId="25" xfId="0" applyBorder="1"/>
    <xf numFmtId="165" fontId="0" fillId="0" borderId="23" xfId="3" applyNumberFormat="1" applyFont="1" applyBorder="1" applyAlignment="1">
      <alignment vertical="top"/>
    </xf>
    <xf numFmtId="0" fontId="0" fillId="0" borderId="23" xfId="0" applyBorder="1"/>
    <xf numFmtId="168" fontId="0" fillId="0" borderId="4" xfId="3" applyNumberFormat="1" applyFont="1" applyBorder="1" applyAlignment="1">
      <alignment vertical="top"/>
    </xf>
    <xf numFmtId="165" fontId="8" fillId="6" borderId="4" xfId="3" applyNumberFormat="1" applyFont="1" applyFill="1" applyBorder="1" applyAlignment="1">
      <alignment vertical="top"/>
    </xf>
    <xf numFmtId="165" fontId="8" fillId="8" borderId="4" xfId="3" applyNumberFormat="1" applyFont="1" applyFill="1" applyBorder="1" applyAlignment="1">
      <alignment vertical="top"/>
    </xf>
    <xf numFmtId="165" fontId="8" fillId="7" borderId="4" xfId="3" applyNumberFormat="1" applyFont="1" applyFill="1" applyBorder="1" applyAlignment="1">
      <alignment vertical="top"/>
    </xf>
    <xf numFmtId="0" fontId="11" fillId="0" borderId="3" xfId="0" applyFont="1" applyBorder="1" applyAlignment="1">
      <alignment horizontal="right" vertical="top" indent="2"/>
    </xf>
    <xf numFmtId="166" fontId="48" fillId="5" borderId="8" xfId="3" applyNumberFormat="1" applyFont="1" applyFill="1" applyBorder="1" applyAlignment="1">
      <alignment vertical="top"/>
    </xf>
    <xf numFmtId="166" fontId="48" fillId="5" borderId="10" xfId="3" applyNumberFormat="1" applyFont="1" applyFill="1" applyBorder="1" applyAlignment="1">
      <alignment vertical="top"/>
    </xf>
    <xf numFmtId="0" fontId="11" fillId="0" borderId="0" xfId="0" applyFont="1"/>
    <xf numFmtId="0" fontId="43" fillId="4" borderId="11" xfId="0" applyFont="1" applyFill="1" applyBorder="1" applyAlignment="1">
      <alignment horizontal="left" vertical="top" indent="1"/>
    </xf>
    <xf numFmtId="0" fontId="50" fillId="4" borderId="11" xfId="0" applyFont="1" applyFill="1" applyBorder="1" applyAlignment="1">
      <alignment horizontal="left" vertical="top" indent="1"/>
    </xf>
    <xf numFmtId="0" fontId="50" fillId="4" borderId="12" xfId="0" applyFont="1" applyFill="1" applyBorder="1" applyAlignment="1">
      <alignment horizontal="left" vertical="top" indent="1"/>
    </xf>
    <xf numFmtId="0" fontId="51" fillId="0" borderId="13" xfId="0" applyFont="1" applyBorder="1" applyAlignment="1">
      <alignment horizontal="left" vertical="top" indent="1"/>
    </xf>
    <xf numFmtId="0" fontId="43" fillId="4" borderId="0" xfId="0" applyFont="1" applyFill="1" applyAlignment="1">
      <alignment horizontal="left" vertical="top" indent="1"/>
    </xf>
    <xf numFmtId="0" fontId="50" fillId="4" borderId="0" xfId="0" applyFont="1" applyFill="1" applyAlignment="1">
      <alignment horizontal="left" vertical="top" indent="1"/>
    </xf>
    <xf numFmtId="0" fontId="50" fillId="4" borderId="13" xfId="0" applyFont="1" applyFill="1" applyBorder="1" applyAlignment="1">
      <alignment horizontal="left" vertical="top" indent="1"/>
    </xf>
    <xf numFmtId="0" fontId="51" fillId="0" borderId="5" xfId="0" applyFont="1" applyBorder="1" applyAlignment="1">
      <alignment horizontal="left" vertical="top" indent="1"/>
    </xf>
    <xf numFmtId="14" fontId="51" fillId="0" borderId="5" xfId="0" applyNumberFormat="1" applyFont="1" applyBorder="1" applyAlignment="1">
      <alignment horizontal="left" vertical="top" indent="1"/>
    </xf>
    <xf numFmtId="0" fontId="52" fillId="0" borderId="6" xfId="0" applyFont="1" applyBorder="1" applyAlignment="1">
      <alignment horizontal="left" vertical="top" indent="1"/>
    </xf>
    <xf numFmtId="0" fontId="12" fillId="11" borderId="0" xfId="0" applyFont="1" applyFill="1"/>
    <xf numFmtId="0" fontId="0" fillId="11" borderId="0" xfId="0" applyFill="1"/>
    <xf numFmtId="0" fontId="14" fillId="11" borderId="0" xfId="0" applyFont="1" applyFill="1" applyAlignment="1">
      <alignment horizontal="right" indent="1"/>
    </xf>
    <xf numFmtId="0" fontId="12" fillId="11" borderId="0" xfId="0" applyFont="1" applyFill="1" applyAlignment="1">
      <alignment horizontal="left" indent="1"/>
    </xf>
    <xf numFmtId="0" fontId="54" fillId="0" borderId="3" xfId="0" applyFont="1" applyBorder="1" applyAlignment="1">
      <alignment horizontal="right" vertical="top" indent="2"/>
    </xf>
    <xf numFmtId="165" fontId="19" fillId="4" borderId="8" xfId="3" applyNumberFormat="1" applyFont="1" applyFill="1" applyBorder="1" applyAlignment="1">
      <alignment vertical="top"/>
    </xf>
    <xf numFmtId="49" fontId="12" fillId="3" borderId="4" xfId="0" applyNumberFormat="1" applyFont="1" applyFill="1" applyBorder="1" applyAlignment="1" applyProtection="1">
      <alignment horizontal="left" indent="1"/>
      <protection locked="0"/>
    </xf>
    <xf numFmtId="49" fontId="12" fillId="3" borderId="7" xfId="0" applyNumberFormat="1" applyFont="1" applyFill="1" applyBorder="1" applyAlignment="1" applyProtection="1">
      <alignment horizontal="left" indent="1"/>
      <protection locked="0"/>
    </xf>
    <xf numFmtId="49" fontId="12" fillId="3" borderId="7" xfId="0" applyNumberFormat="1" applyFont="1" applyFill="1" applyBorder="1" applyProtection="1">
      <protection locked="0"/>
    </xf>
    <xf numFmtId="0" fontId="7" fillId="5" borderId="10" xfId="0" applyFont="1" applyFill="1" applyBorder="1" applyAlignment="1">
      <alignment vertical="top"/>
    </xf>
    <xf numFmtId="165" fontId="12" fillId="0" borderId="87" xfId="3" applyNumberFormat="1" applyFont="1" applyBorder="1" applyAlignment="1">
      <alignment vertical="top"/>
    </xf>
    <xf numFmtId="165" fontId="7" fillId="5" borderId="19" xfId="3" applyNumberFormat="1" applyFont="1" applyFill="1" applyBorder="1" applyAlignment="1">
      <alignment vertical="top"/>
    </xf>
    <xf numFmtId="165" fontId="7" fillId="5" borderId="20" xfId="3" applyNumberFormat="1" applyFont="1" applyFill="1" applyBorder="1" applyAlignment="1">
      <alignment vertical="top"/>
    </xf>
    <xf numFmtId="0" fontId="22" fillId="9" borderId="26" xfId="0" applyFont="1" applyFill="1" applyBorder="1" applyAlignment="1">
      <alignment horizontal="center" vertical="center"/>
    </xf>
    <xf numFmtId="165" fontId="45" fillId="0" borderId="4" xfId="3" applyNumberFormat="1" applyFont="1" applyBorder="1" applyAlignment="1">
      <alignment vertical="top" wrapText="1"/>
    </xf>
    <xf numFmtId="0" fontId="43" fillId="4" borderId="51" xfId="0" applyFont="1" applyFill="1" applyBorder="1" applyAlignment="1">
      <alignment horizontal="left" vertical="center"/>
    </xf>
    <xf numFmtId="0" fontId="43" fillId="4" borderId="28" xfId="0" applyFont="1" applyFill="1" applyBorder="1" applyAlignment="1">
      <alignment horizontal="left" vertical="center"/>
    </xf>
    <xf numFmtId="0" fontId="56" fillId="2" borderId="52" xfId="0" applyFont="1" applyFill="1" applyBorder="1" applyAlignment="1">
      <alignment horizontal="left" vertical="center"/>
    </xf>
    <xf numFmtId="0" fontId="43" fillId="4" borderId="48" xfId="0" applyFont="1" applyFill="1" applyBorder="1" applyAlignment="1">
      <alignment horizontal="left" vertical="center"/>
    </xf>
    <xf numFmtId="0" fontId="43" fillId="4" borderId="50" xfId="0" applyFont="1" applyFill="1" applyBorder="1" applyAlignment="1">
      <alignment horizontal="left" vertical="center"/>
    </xf>
    <xf numFmtId="14" fontId="56" fillId="2" borderId="52" xfId="0" applyNumberFormat="1" applyFont="1" applyFill="1" applyBorder="1" applyAlignment="1">
      <alignment horizontal="left" vertical="center"/>
    </xf>
    <xf numFmtId="0" fontId="43" fillId="4" borderId="47" xfId="0" applyFont="1" applyFill="1" applyBorder="1" applyAlignment="1">
      <alignment horizontal="left" vertical="center"/>
    </xf>
    <xf numFmtId="0" fontId="19" fillId="2" borderId="52" xfId="0" applyFont="1" applyFill="1" applyBorder="1" applyAlignment="1">
      <alignment vertical="center"/>
    </xf>
    <xf numFmtId="0" fontId="19" fillId="2" borderId="34" xfId="0" applyFont="1" applyFill="1" applyBorder="1" applyAlignment="1">
      <alignment vertical="center"/>
    </xf>
    <xf numFmtId="0" fontId="19" fillId="2" borderId="53" xfId="0" applyFont="1" applyFill="1" applyBorder="1" applyAlignment="1">
      <alignment vertical="center"/>
    </xf>
    <xf numFmtId="0" fontId="46" fillId="2" borderId="0" xfId="0" applyFont="1" applyFill="1"/>
    <xf numFmtId="0" fontId="42" fillId="2" borderId="0" xfId="0" applyFont="1" applyFill="1" applyAlignment="1">
      <alignment horizontal="right" indent="1"/>
    </xf>
    <xf numFmtId="0" fontId="54" fillId="2" borderId="0" xfId="0" applyFont="1" applyFill="1"/>
    <xf numFmtId="0" fontId="19" fillId="3" borderId="26" xfId="0" applyFont="1" applyFill="1" applyBorder="1" applyAlignment="1" applyProtection="1">
      <alignment horizontal="center" vertical="center"/>
      <protection locked="0"/>
    </xf>
    <xf numFmtId="14" fontId="56" fillId="2" borderId="30" xfId="0" applyNumberFormat="1" applyFont="1" applyFill="1" applyBorder="1" applyAlignment="1">
      <alignment horizontal="left" vertical="center"/>
    </xf>
    <xf numFmtId="0" fontId="19" fillId="2" borderId="30" xfId="0" applyFont="1" applyFill="1" applyBorder="1" applyAlignment="1">
      <alignment vertical="center"/>
    </xf>
    <xf numFmtId="0" fontId="19" fillId="2" borderId="31" xfId="0" applyFont="1" applyFill="1" applyBorder="1" applyAlignment="1">
      <alignment vertical="center"/>
    </xf>
    <xf numFmtId="0" fontId="0" fillId="2" borderId="3" xfId="0" applyFill="1" applyBorder="1"/>
    <xf numFmtId="0" fontId="0" fillId="9" borderId="26" xfId="0" applyFill="1" applyBorder="1" applyAlignment="1">
      <alignment horizontal="center" vertical="center"/>
    </xf>
    <xf numFmtId="0" fontId="11" fillId="2" borderId="0" xfId="0" applyFont="1" applyFill="1" applyAlignment="1">
      <alignment horizontal="center" vertical="center"/>
    </xf>
    <xf numFmtId="0" fontId="19" fillId="2" borderId="52" xfId="0" applyFont="1" applyFill="1" applyBorder="1"/>
    <xf numFmtId="0" fontId="54" fillId="2" borderId="0" xfId="0" applyFont="1" applyFill="1" applyAlignment="1">
      <alignment vertical="top"/>
    </xf>
    <xf numFmtId="0" fontId="42" fillId="2" borderId="0" xfId="0" applyFont="1" applyFill="1"/>
    <xf numFmtId="0" fontId="42" fillId="2" borderId="0" xfId="0" applyFont="1" applyFill="1" applyAlignment="1">
      <alignment vertical="top"/>
    </xf>
    <xf numFmtId="0" fontId="42" fillId="2" borderId="0" xfId="0" applyFont="1" applyFill="1" applyAlignment="1">
      <alignment horizontal="right"/>
    </xf>
    <xf numFmtId="0" fontId="0" fillId="2" borderId="0" xfId="0" applyFill="1" applyAlignment="1">
      <alignment horizontal="center" vertical="center"/>
    </xf>
    <xf numFmtId="0" fontId="46" fillId="0" borderId="0" xfId="0" applyFont="1" applyAlignment="1">
      <alignment horizontal="left"/>
    </xf>
    <xf numFmtId="0" fontId="38" fillId="2" borderId="0" xfId="0" applyFont="1" applyFill="1" applyAlignment="1">
      <alignment horizontal="center" vertical="center"/>
    </xf>
    <xf numFmtId="0" fontId="46" fillId="2" borderId="0" xfId="0" applyFont="1" applyFill="1" applyAlignment="1">
      <alignment horizontal="left" indent="1"/>
    </xf>
    <xf numFmtId="0" fontId="41" fillId="2" borderId="0" xfId="0" applyFont="1" applyFill="1" applyAlignment="1">
      <alignment horizontal="left" indent="1"/>
    </xf>
    <xf numFmtId="0" fontId="41" fillId="2" borderId="0" xfId="0" applyFont="1" applyFill="1"/>
    <xf numFmtId="0" fontId="53" fillId="2" borderId="0" xfId="0" applyFont="1" applyFill="1" applyAlignment="1">
      <alignment horizontal="left" indent="1"/>
    </xf>
    <xf numFmtId="0" fontId="60" fillId="2" borderId="0" xfId="1" applyFont="1" applyFill="1" applyBorder="1" applyAlignment="1" applyProtection="1"/>
    <xf numFmtId="0" fontId="61" fillId="2" borderId="0" xfId="0" applyFont="1" applyFill="1"/>
    <xf numFmtId="0" fontId="0" fillId="2" borderId="33" xfId="0" applyFill="1" applyBorder="1" applyAlignment="1">
      <alignment horizontal="center"/>
    </xf>
    <xf numFmtId="0" fontId="64" fillId="0" borderId="0" xfId="0" applyFont="1"/>
    <xf numFmtId="0" fontId="65" fillId="0" borderId="0" xfId="0" applyFont="1"/>
    <xf numFmtId="0" fontId="42" fillId="9" borderId="0" xfId="0" applyFont="1" applyFill="1" applyAlignment="1">
      <alignment horizontal="center"/>
    </xf>
    <xf numFmtId="0" fontId="42" fillId="9" borderId="0" xfId="0" applyFont="1" applyFill="1"/>
    <xf numFmtId="0" fontId="42" fillId="9" borderId="0" xfId="0" applyFont="1" applyFill="1" applyAlignment="1">
      <alignment horizontal="left"/>
    </xf>
    <xf numFmtId="0" fontId="42" fillId="9" borderId="0" xfId="0" applyFont="1" applyFill="1" applyAlignment="1">
      <alignment horizontal="right"/>
    </xf>
    <xf numFmtId="0" fontId="42" fillId="9" borderId="0" xfId="0" applyFont="1" applyFill="1" applyAlignment="1">
      <alignment horizontal="left" indent="1"/>
    </xf>
    <xf numFmtId="14" fontId="0" fillId="3" borderId="26" xfId="0" applyNumberFormat="1" applyFill="1"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0" fontId="0" fillId="2" borderId="41" xfId="0" applyFill="1" applyBorder="1" applyAlignment="1">
      <alignment horizontal="center"/>
    </xf>
    <xf numFmtId="0" fontId="0" fillId="2" borderId="42" xfId="0" applyFill="1" applyBorder="1" applyAlignment="1">
      <alignment horizontal="center"/>
    </xf>
    <xf numFmtId="0" fontId="0" fillId="2" borderId="43" xfId="0" applyFill="1" applyBorder="1" applyAlignment="1">
      <alignment horizontal="center"/>
    </xf>
    <xf numFmtId="0" fontId="0" fillId="2" borderId="44" xfId="0" applyFill="1" applyBorder="1" applyAlignment="1">
      <alignment horizontal="center"/>
    </xf>
    <xf numFmtId="0" fontId="0" fillId="2" borderId="45" xfId="0" applyFill="1" applyBorder="1" applyAlignment="1">
      <alignment horizontal="center"/>
    </xf>
    <xf numFmtId="0" fontId="0" fillId="2" borderId="26" xfId="0" applyFill="1" applyBorder="1" applyAlignment="1">
      <alignment horizontal="center"/>
    </xf>
    <xf numFmtId="0" fontId="19" fillId="3" borderId="26" xfId="0" applyFont="1" applyFill="1" applyBorder="1" applyAlignment="1" applyProtection="1">
      <alignment horizontal="center"/>
      <protection locked="0"/>
    </xf>
    <xf numFmtId="0" fontId="19" fillId="3" borderId="27" xfId="0" applyFont="1" applyFill="1" applyBorder="1" applyAlignment="1" applyProtection="1">
      <alignment horizontal="center"/>
      <protection locked="0"/>
    </xf>
    <xf numFmtId="0" fontId="19" fillId="3" borderId="28" xfId="0" applyFont="1" applyFill="1" applyBorder="1" applyAlignment="1" applyProtection="1">
      <alignment horizontal="center"/>
      <protection locked="0"/>
    </xf>
    <xf numFmtId="0" fontId="0" fillId="2" borderId="27" xfId="0" applyFill="1" applyBorder="1" applyAlignment="1">
      <alignment horizontal="center"/>
    </xf>
    <xf numFmtId="0" fontId="37" fillId="0" borderId="0" xfId="0" applyFont="1" applyAlignment="1">
      <alignment horizontal="left" indent="1"/>
    </xf>
    <xf numFmtId="0" fontId="68" fillId="4" borderId="50" xfId="0" applyFont="1" applyFill="1" applyBorder="1" applyAlignment="1">
      <alignment horizontal="left" vertical="center"/>
    </xf>
    <xf numFmtId="0" fontId="37" fillId="2" borderId="52" xfId="0" applyFont="1" applyFill="1" applyBorder="1" applyAlignment="1">
      <alignment vertical="center"/>
    </xf>
    <xf numFmtId="0" fontId="68" fillId="4" borderId="28" xfId="0" applyFont="1" applyFill="1" applyBorder="1" applyAlignment="1">
      <alignment horizontal="left" vertical="center"/>
    </xf>
    <xf numFmtId="0" fontId="37" fillId="2" borderId="53" xfId="0" applyFont="1" applyFill="1" applyBorder="1" applyAlignment="1">
      <alignment vertical="center"/>
    </xf>
    <xf numFmtId="0" fontId="0" fillId="2" borderId="0" xfId="0" applyFill="1" applyAlignment="1">
      <alignment horizontal="center"/>
    </xf>
    <xf numFmtId="0" fontId="54" fillId="2" borderId="0" xfId="0" applyFont="1" applyFill="1" applyAlignment="1">
      <alignment horizontal="center"/>
    </xf>
    <xf numFmtId="0" fontId="54" fillId="2" borderId="3" xfId="0" applyFont="1" applyFill="1" applyBorder="1" applyAlignment="1">
      <alignment horizontal="center"/>
    </xf>
    <xf numFmtId="0" fontId="41" fillId="11" borderId="0" xfId="0" applyFont="1" applyFill="1"/>
    <xf numFmtId="0" fontId="41" fillId="0" borderId="0" xfId="0" applyFont="1"/>
    <xf numFmtId="0" fontId="42" fillId="10" borderId="0" xfId="0" applyFont="1" applyFill="1"/>
    <xf numFmtId="0" fontId="42" fillId="0" borderId="0" xfId="0" applyFont="1"/>
    <xf numFmtId="0" fontId="42" fillId="0" borderId="0" xfId="0" applyFont="1" applyAlignment="1">
      <alignment horizontal="left" indent="1"/>
    </xf>
    <xf numFmtId="0" fontId="19" fillId="2" borderId="13" xfId="0" applyFont="1" applyFill="1" applyBorder="1" applyAlignment="1">
      <alignment horizontal="left" vertical="center"/>
    </xf>
    <xf numFmtId="0" fontId="50" fillId="4" borderId="0" xfId="0" applyFont="1" applyFill="1" applyAlignment="1">
      <alignment horizontal="left" vertical="center"/>
    </xf>
    <xf numFmtId="0" fontId="50" fillId="4" borderId="13" xfId="0" applyFont="1" applyFill="1" applyBorder="1" applyAlignment="1">
      <alignment horizontal="left" vertical="center"/>
    </xf>
    <xf numFmtId="165" fontId="0" fillId="5" borderId="18" xfId="3" applyNumberFormat="1" applyFont="1" applyFill="1" applyBorder="1" applyAlignment="1">
      <alignment vertical="top"/>
    </xf>
    <xf numFmtId="165" fontId="19" fillId="0" borderId="0" xfId="3" applyNumberFormat="1" applyFont="1" applyFill="1" applyBorder="1" applyAlignment="1">
      <alignment vertical="top"/>
    </xf>
    <xf numFmtId="165" fontId="50" fillId="4" borderId="8" xfId="3" applyNumberFormat="1" applyFont="1" applyFill="1" applyBorder="1" applyAlignment="1">
      <alignment vertical="top"/>
    </xf>
    <xf numFmtId="165" fontId="47" fillId="0" borderId="4" xfId="3" applyNumberFormat="1" applyFont="1" applyFill="1" applyBorder="1" applyAlignment="1">
      <alignment vertical="top"/>
    </xf>
    <xf numFmtId="165" fontId="19" fillId="5" borderId="4" xfId="3" applyNumberFormat="1" applyFont="1" applyFill="1" applyBorder="1" applyAlignment="1">
      <alignment vertical="top"/>
    </xf>
    <xf numFmtId="165" fontId="0" fillId="0" borderId="8" xfId="3" applyNumberFormat="1" applyFont="1" applyBorder="1" applyAlignment="1">
      <alignment vertical="top" wrapText="1"/>
    </xf>
    <xf numFmtId="49" fontId="0" fillId="13" borderId="55" xfId="0" applyNumberFormat="1" applyFill="1" applyBorder="1" applyAlignment="1" applyProtection="1">
      <alignment horizontal="left" vertical="top" wrapText="1" indent="1"/>
      <protection locked="0"/>
    </xf>
    <xf numFmtId="0" fontId="0" fillId="13" borderId="46" xfId="0" applyFill="1" applyBorder="1" applyAlignment="1">
      <alignment horizontal="left" vertical="top" wrapText="1" indent="1"/>
    </xf>
    <xf numFmtId="0" fontId="0" fillId="13" borderId="56" xfId="0" applyFill="1" applyBorder="1" applyAlignment="1">
      <alignment horizontal="left" vertical="top" wrapText="1" indent="1"/>
    </xf>
    <xf numFmtId="0" fontId="0" fillId="13" borderId="43" xfId="0" applyFill="1" applyBorder="1" applyAlignment="1">
      <alignment horizontal="left" vertical="top" wrapText="1" indent="1"/>
    </xf>
    <xf numFmtId="0" fontId="0" fillId="13" borderId="0" xfId="0" applyFill="1" applyAlignment="1">
      <alignment horizontal="left" vertical="top" wrapText="1" indent="1"/>
    </xf>
    <xf numFmtId="0" fontId="0" fillId="13" borderId="52" xfId="0" applyFill="1" applyBorder="1" applyAlignment="1">
      <alignment horizontal="left" vertical="top" wrapText="1" indent="1"/>
    </xf>
    <xf numFmtId="0" fontId="0" fillId="13" borderId="42" xfId="0" applyFill="1" applyBorder="1" applyAlignment="1">
      <alignment horizontal="left" vertical="top" wrapText="1" indent="1"/>
    </xf>
    <xf numFmtId="0" fontId="0" fillId="13" borderId="33" xfId="0" applyFill="1" applyBorder="1" applyAlignment="1">
      <alignment horizontal="left" vertical="top" wrapText="1" indent="1"/>
    </xf>
    <xf numFmtId="0" fontId="0" fillId="13" borderId="53" xfId="0" applyFill="1" applyBorder="1" applyAlignment="1">
      <alignment horizontal="left" vertical="top" wrapText="1" indent="1"/>
    </xf>
    <xf numFmtId="165" fontId="0" fillId="14" borderId="88" xfId="3" applyNumberFormat="1" applyFont="1" applyFill="1" applyBorder="1" applyAlignment="1" applyProtection="1">
      <alignment vertical="top"/>
      <protection locked="0"/>
    </xf>
    <xf numFmtId="165" fontId="10" fillId="4" borderId="8" xfId="3" applyNumberFormat="1" applyFont="1" applyFill="1" applyBorder="1" applyAlignment="1">
      <alignment vertical="top"/>
    </xf>
    <xf numFmtId="165" fontId="10" fillId="4" borderId="9" xfId="3" applyNumberFormat="1" applyFont="1" applyFill="1" applyBorder="1" applyAlignment="1">
      <alignment vertical="top"/>
    </xf>
    <xf numFmtId="165" fontId="10" fillId="4" borderId="10" xfId="3" applyNumberFormat="1" applyFont="1" applyFill="1" applyBorder="1" applyAlignment="1">
      <alignment vertical="top"/>
    </xf>
    <xf numFmtId="165" fontId="0" fillId="5" borderId="8" xfId="3" applyNumberFormat="1" applyFont="1" applyFill="1" applyBorder="1" applyAlignment="1">
      <alignment vertical="top"/>
    </xf>
    <xf numFmtId="0" fontId="51" fillId="0" borderId="0" xfId="0" applyFont="1" applyAlignment="1">
      <alignment horizontal="left" vertical="top" indent="1"/>
    </xf>
    <xf numFmtId="0" fontId="0" fillId="4" borderId="9" xfId="0" applyFill="1" applyBorder="1" applyAlignment="1">
      <alignment vertical="top"/>
    </xf>
    <xf numFmtId="0" fontId="0" fillId="4" borderId="10" xfId="0" applyFill="1" applyBorder="1" applyAlignment="1">
      <alignment vertical="top"/>
    </xf>
    <xf numFmtId="165" fontId="7" fillId="5" borderId="8" xfId="3" applyNumberFormat="1" applyFont="1" applyFill="1" applyBorder="1" applyAlignment="1">
      <alignment vertical="top"/>
    </xf>
    <xf numFmtId="0" fontId="7" fillId="5" borderId="9" xfId="0" applyFont="1" applyFill="1" applyBorder="1" applyAlignment="1">
      <alignment vertical="top"/>
    </xf>
    <xf numFmtId="0" fontId="7" fillId="4" borderId="9" xfId="0" applyFont="1" applyFill="1" applyBorder="1" applyAlignment="1">
      <alignment vertical="top"/>
    </xf>
    <xf numFmtId="0" fontId="7" fillId="4" borderId="10" xfId="0" applyFont="1" applyFill="1" applyBorder="1" applyAlignment="1">
      <alignment vertical="top"/>
    </xf>
    <xf numFmtId="0" fontId="43" fillId="4" borderId="0" xfId="0" applyFont="1" applyFill="1" applyAlignment="1">
      <alignment horizontal="left" vertical="center"/>
    </xf>
    <xf numFmtId="0" fontId="43" fillId="4" borderId="49" xfId="0" applyFont="1" applyFill="1" applyBorder="1" applyAlignment="1">
      <alignment horizontal="left" vertical="center"/>
    </xf>
    <xf numFmtId="0" fontId="15" fillId="2" borderId="0" xfId="0" applyFont="1" applyFill="1" applyAlignment="1">
      <alignment horizontal="center"/>
    </xf>
    <xf numFmtId="0" fontId="38" fillId="2" borderId="0" xfId="0" applyFont="1" applyFill="1" applyAlignment="1">
      <alignment horizontal="left" vertical="center"/>
    </xf>
    <xf numFmtId="0" fontId="56" fillId="2" borderId="0" xfId="0" applyFont="1" applyFill="1" applyAlignment="1">
      <alignment horizontal="left" vertical="center"/>
    </xf>
    <xf numFmtId="0" fontId="43" fillId="4" borderId="27" xfId="0" applyFont="1" applyFill="1" applyBorder="1" applyAlignment="1">
      <alignment horizontal="left" vertical="center"/>
    </xf>
    <xf numFmtId="0" fontId="43" fillId="4" borderId="54" xfId="0" applyFont="1" applyFill="1" applyBorder="1" applyAlignment="1">
      <alignment horizontal="left" vertical="center"/>
    </xf>
    <xf numFmtId="0" fontId="42" fillId="9" borderId="26" xfId="0" applyFont="1" applyFill="1" applyBorder="1"/>
    <xf numFmtId="0" fontId="19" fillId="2" borderId="33" xfId="0" applyFont="1" applyFill="1" applyBorder="1" applyAlignment="1">
      <alignment vertical="center"/>
    </xf>
    <xf numFmtId="0" fontId="19" fillId="2" borderId="0" xfId="0" applyFont="1" applyFill="1" applyAlignment="1">
      <alignment vertical="center"/>
    </xf>
    <xf numFmtId="14" fontId="38" fillId="2" borderId="0" xfId="0" applyNumberFormat="1" applyFont="1" applyFill="1" applyAlignment="1">
      <alignment horizontal="left" vertical="center"/>
    </xf>
    <xf numFmtId="0" fontId="19" fillId="2" borderId="0" xfId="0" applyFont="1" applyFill="1" applyAlignment="1">
      <alignment horizontal="left" vertical="center"/>
    </xf>
    <xf numFmtId="20" fontId="0" fillId="3" borderId="26" xfId="0" applyNumberFormat="1" applyFill="1" applyBorder="1" applyAlignment="1" applyProtection="1">
      <alignment horizontal="center" vertical="center"/>
      <protection locked="0"/>
    </xf>
    <xf numFmtId="14" fontId="19" fillId="3" borderId="26" xfId="0" applyNumberFormat="1" applyFont="1" applyFill="1" applyBorder="1" applyAlignment="1" applyProtection="1">
      <alignment horizontal="center" vertical="center"/>
      <protection locked="0"/>
    </xf>
    <xf numFmtId="20" fontId="19" fillId="3" borderId="26" xfId="0" applyNumberFormat="1" applyFont="1" applyFill="1" applyBorder="1" applyAlignment="1" applyProtection="1">
      <alignment horizontal="center" vertical="center"/>
      <protection locked="0"/>
    </xf>
    <xf numFmtId="0" fontId="62" fillId="0" borderId="0" xfId="0" applyFont="1"/>
    <xf numFmtId="49" fontId="12" fillId="0" borderId="0" xfId="0" applyNumberFormat="1" applyFont="1"/>
    <xf numFmtId="0" fontId="41" fillId="2" borderId="0" xfId="0" applyFont="1" applyFill="1" applyAlignment="1">
      <alignment horizontal="right" vertical="center"/>
    </xf>
    <xf numFmtId="0" fontId="12" fillId="3" borderId="4" xfId="0" applyFont="1" applyFill="1" applyBorder="1" applyAlignment="1" applyProtection="1">
      <alignment horizontal="left" vertical="center" indent="1"/>
      <protection locked="0"/>
    </xf>
    <xf numFmtId="0" fontId="0" fillId="3" borderId="4" xfId="0" applyFill="1" applyBorder="1" applyAlignment="1" applyProtection="1">
      <alignment horizontal="left" vertical="center" indent="1"/>
      <protection locked="0"/>
    </xf>
    <xf numFmtId="0" fontId="9" fillId="3" borderId="8" xfId="1" applyFill="1" applyBorder="1" applyAlignment="1" applyProtection="1">
      <protection locked="0"/>
    </xf>
    <xf numFmtId="0" fontId="9" fillId="3" borderId="10" xfId="1" applyFill="1" applyBorder="1" applyAlignment="1" applyProtection="1">
      <protection locked="0"/>
    </xf>
    <xf numFmtId="0" fontId="9" fillId="3" borderId="4" xfId="1" applyFill="1" applyBorder="1" applyAlignment="1" applyProtection="1">
      <alignment horizontal="left" vertical="center" indent="1"/>
      <protection locked="0"/>
    </xf>
    <xf numFmtId="165" fontId="0" fillId="5" borderId="58" xfId="3" applyNumberFormat="1" applyFont="1" applyFill="1" applyBorder="1" applyAlignment="1">
      <alignment vertical="center" wrapText="1"/>
    </xf>
    <xf numFmtId="0" fontId="7" fillId="0" borderId="58" xfId="0" applyFont="1" applyBorder="1"/>
    <xf numFmtId="0" fontId="0" fillId="0" borderId="16" xfId="0" applyBorder="1"/>
    <xf numFmtId="49" fontId="0" fillId="12" borderId="8" xfId="3" applyNumberFormat="1" applyFont="1" applyFill="1" applyBorder="1" applyAlignment="1">
      <alignment horizontal="left" vertical="top"/>
    </xf>
    <xf numFmtId="0" fontId="0" fillId="12" borderId="9" xfId="0" applyFill="1" applyBorder="1" applyAlignment="1">
      <alignment horizontal="left" vertical="top"/>
    </xf>
    <xf numFmtId="0" fontId="0" fillId="12" borderId="10" xfId="0" applyFill="1" applyBorder="1" applyAlignment="1">
      <alignment horizontal="left" vertical="top"/>
    </xf>
    <xf numFmtId="165" fontId="7" fillId="5" borderId="8" xfId="3" applyNumberFormat="1" applyFont="1" applyFill="1" applyBorder="1" applyAlignment="1">
      <alignment vertical="top"/>
    </xf>
    <xf numFmtId="0" fontId="7" fillId="5" borderId="9" xfId="0" applyFont="1" applyFill="1" applyBorder="1" applyAlignment="1">
      <alignment vertical="top"/>
    </xf>
    <xf numFmtId="165" fontId="0" fillId="5" borderId="8" xfId="3" applyNumberFormat="1" applyFont="1" applyFill="1" applyBorder="1" applyAlignment="1">
      <alignment vertical="top"/>
    </xf>
    <xf numFmtId="165" fontId="0" fillId="5" borderId="8" xfId="3" applyNumberFormat="1" applyFont="1" applyFill="1" applyBorder="1" applyAlignment="1">
      <alignment vertical="top" wrapText="1"/>
    </xf>
    <xf numFmtId="165" fontId="10" fillId="4" borderId="8" xfId="3" applyNumberFormat="1" applyFont="1" applyFill="1" applyBorder="1" applyAlignment="1">
      <alignment vertical="top"/>
    </xf>
    <xf numFmtId="0" fontId="7" fillId="4" borderId="9" xfId="0" applyFont="1" applyFill="1" applyBorder="1" applyAlignment="1">
      <alignment vertical="top"/>
    </xf>
    <xf numFmtId="0" fontId="7" fillId="4" borderId="10" xfId="0" applyFont="1" applyFill="1" applyBorder="1" applyAlignment="1">
      <alignment vertical="top"/>
    </xf>
    <xf numFmtId="0" fontId="11" fillId="0" borderId="9" xfId="0" applyFont="1" applyBorder="1" applyAlignment="1">
      <alignment vertical="top"/>
    </xf>
    <xf numFmtId="165" fontId="42" fillId="5" borderId="58" xfId="3" applyNumberFormat="1" applyFont="1" applyFill="1" applyBorder="1" applyAlignment="1">
      <alignment horizontal="left" vertical="top" wrapText="1"/>
    </xf>
    <xf numFmtId="0" fontId="0" fillId="5" borderId="58" xfId="0" applyFill="1" applyBorder="1" applyAlignment="1">
      <alignment horizontal="left" vertical="top" wrapText="1"/>
    </xf>
    <xf numFmtId="0" fontId="0" fillId="5" borderId="0" xfId="0" applyFill="1" applyAlignment="1">
      <alignment horizontal="left" vertical="top" wrapText="1"/>
    </xf>
    <xf numFmtId="0" fontId="0" fillId="5" borderId="0" xfId="0" applyFill="1"/>
    <xf numFmtId="166" fontId="55" fillId="5" borderId="8" xfId="3" applyNumberFormat="1" applyFont="1" applyFill="1" applyBorder="1" applyAlignment="1">
      <alignment vertical="top"/>
    </xf>
    <xf numFmtId="166" fontId="55" fillId="5" borderId="10" xfId="3" applyNumberFormat="1" applyFont="1" applyFill="1" applyBorder="1" applyAlignment="1">
      <alignment vertical="top"/>
    </xf>
    <xf numFmtId="0" fontId="51" fillId="0" borderId="0" xfId="0" applyFont="1" applyAlignment="1">
      <alignment horizontal="left" vertical="top" indent="1"/>
    </xf>
    <xf numFmtId="165" fontId="0" fillId="5" borderId="8" xfId="3" applyNumberFormat="1" applyFont="1" applyFill="1" applyBorder="1" applyAlignment="1">
      <alignment horizontal="left" vertical="top" wrapText="1"/>
    </xf>
    <xf numFmtId="165" fontId="0" fillId="5" borderId="9" xfId="3" applyNumberFormat="1" applyFont="1" applyFill="1" applyBorder="1" applyAlignment="1">
      <alignment horizontal="left" vertical="top" wrapText="1"/>
    </xf>
    <xf numFmtId="165" fontId="10" fillId="4" borderId="9" xfId="3" applyNumberFormat="1" applyFont="1" applyFill="1" applyBorder="1" applyAlignment="1">
      <alignment vertical="top"/>
    </xf>
    <xf numFmtId="165" fontId="10" fillId="4" borderId="10" xfId="3" applyNumberFormat="1" applyFont="1" applyFill="1" applyBorder="1" applyAlignment="1">
      <alignment vertical="top"/>
    </xf>
    <xf numFmtId="165" fontId="0" fillId="5" borderId="4" xfId="3" applyNumberFormat="1" applyFont="1" applyFill="1" applyBorder="1" applyAlignment="1">
      <alignment horizontal="left" vertical="top" wrapText="1" indent="1"/>
    </xf>
    <xf numFmtId="165" fontId="0" fillId="5" borderId="10" xfId="3" applyNumberFormat="1" applyFont="1" applyFill="1" applyBorder="1" applyAlignment="1">
      <alignment horizontal="left" vertical="top" wrapText="1" indent="1"/>
    </xf>
    <xf numFmtId="0" fontId="49" fillId="4" borderId="60" xfId="0" applyFont="1" applyFill="1" applyBorder="1" applyAlignment="1">
      <alignment horizontal="center" vertical="center" wrapText="1"/>
    </xf>
    <xf numFmtId="0" fontId="49" fillId="4" borderId="61" xfId="0" applyFont="1" applyFill="1" applyBorder="1" applyAlignment="1">
      <alignment horizontal="center" vertical="center" wrapText="1"/>
    </xf>
    <xf numFmtId="0" fontId="49" fillId="4" borderId="62" xfId="0" applyFont="1" applyFill="1" applyBorder="1" applyAlignment="1">
      <alignment horizontal="center" vertical="center" wrapText="1"/>
    </xf>
    <xf numFmtId="0" fontId="0" fillId="4" borderId="9" xfId="0" applyFill="1" applyBorder="1" applyAlignment="1">
      <alignment vertical="top"/>
    </xf>
    <xf numFmtId="0" fontId="0" fillId="4" borderId="10" xfId="0" applyFill="1" applyBorder="1" applyAlignment="1">
      <alignment vertical="top"/>
    </xf>
    <xf numFmtId="165" fontId="0" fillId="5" borderId="57" xfId="3" applyNumberFormat="1" applyFont="1" applyFill="1" applyBorder="1" applyAlignment="1">
      <alignment horizontal="left" vertical="top" wrapText="1"/>
    </xf>
    <xf numFmtId="0" fontId="0" fillId="5" borderId="63" xfId="0" applyFill="1" applyBorder="1" applyAlignment="1">
      <alignment horizontal="left" vertical="top" wrapText="1"/>
    </xf>
    <xf numFmtId="0" fontId="0" fillId="5" borderId="64" xfId="0" applyFill="1" applyBorder="1" applyAlignment="1">
      <alignment horizontal="left" vertical="top" wrapText="1"/>
    </xf>
    <xf numFmtId="0" fontId="0" fillId="5" borderId="65" xfId="0" applyFill="1" applyBorder="1" applyAlignment="1">
      <alignment horizontal="left" vertical="top" wrapText="1"/>
    </xf>
    <xf numFmtId="165" fontId="0" fillId="5" borderId="8" xfId="3" applyNumberFormat="1" applyFont="1" applyFill="1" applyBorder="1" applyAlignment="1">
      <alignment vertical="center" wrapText="1"/>
    </xf>
    <xf numFmtId="0" fontId="0" fillId="0" borderId="9" xfId="0" applyBorder="1"/>
    <xf numFmtId="0" fontId="0" fillId="0" borderId="10" xfId="0" applyBorder="1"/>
    <xf numFmtId="165" fontId="0" fillId="5" borderId="4" xfId="3" applyNumberFormat="1" applyFont="1" applyFill="1" applyBorder="1" applyAlignment="1">
      <alignment horizontal="left" vertical="top" wrapText="1"/>
    </xf>
    <xf numFmtId="0" fontId="0" fillId="5" borderId="4" xfId="0" applyFill="1" applyBorder="1" applyAlignment="1">
      <alignment horizontal="left" vertical="top" wrapText="1"/>
    </xf>
    <xf numFmtId="165" fontId="7" fillId="5" borderId="8" xfId="3" applyNumberFormat="1" applyFont="1" applyFill="1" applyBorder="1" applyAlignment="1">
      <alignment horizontal="left" vertical="top" wrapText="1"/>
    </xf>
    <xf numFmtId="165" fontId="7" fillId="5" borderId="9" xfId="3" applyNumberFormat="1" applyFont="1" applyFill="1" applyBorder="1" applyAlignment="1">
      <alignment horizontal="left" vertical="top" wrapText="1"/>
    </xf>
    <xf numFmtId="0" fontId="0" fillId="0" borderId="9" xfId="0" applyBorder="1" applyAlignment="1">
      <alignment vertical="top"/>
    </xf>
    <xf numFmtId="0" fontId="0" fillId="0" borderId="10" xfId="0" applyBorder="1" applyAlignment="1">
      <alignment vertical="top"/>
    </xf>
    <xf numFmtId="165" fontId="25" fillId="0" borderId="0" xfId="3" applyNumberFormat="1" applyFont="1" applyFill="1" applyBorder="1" applyAlignment="1">
      <alignment vertical="top"/>
    </xf>
    <xf numFmtId="165" fontId="40" fillId="0" borderId="0" xfId="3" applyNumberFormat="1" applyFont="1" applyFill="1" applyBorder="1" applyAlignment="1">
      <alignment vertical="top"/>
    </xf>
    <xf numFmtId="0" fontId="10" fillId="4" borderId="9" xfId="0" applyFont="1" applyFill="1" applyBorder="1" applyAlignment="1">
      <alignment vertical="top"/>
    </xf>
    <xf numFmtId="165" fontId="0" fillId="3" borderId="84" xfId="3" applyNumberFormat="1" applyFont="1" applyFill="1" applyBorder="1" applyAlignment="1" applyProtection="1">
      <alignment vertical="top"/>
      <protection locked="0"/>
    </xf>
    <xf numFmtId="0" fontId="0" fillId="0" borderId="86" xfId="0" applyBorder="1" applyAlignment="1">
      <alignment vertical="top"/>
    </xf>
    <xf numFmtId="0" fontId="0" fillId="0" borderId="85" xfId="0" applyBorder="1" applyAlignment="1">
      <alignment vertical="top"/>
    </xf>
    <xf numFmtId="49" fontId="0" fillId="3" borderId="84" xfId="3" applyNumberFormat="1" applyFont="1" applyFill="1" applyBorder="1" applyAlignment="1" applyProtection="1">
      <alignment vertical="top"/>
      <protection locked="0"/>
    </xf>
    <xf numFmtId="165" fontId="10" fillId="4" borderId="8" xfId="3" applyNumberFormat="1" applyFont="1" applyFill="1" applyBorder="1" applyAlignment="1">
      <alignment vertical="top" wrapText="1"/>
    </xf>
    <xf numFmtId="0" fontId="7" fillId="0" borderId="9" xfId="0" applyFont="1" applyBorder="1" applyAlignment="1">
      <alignment vertical="top"/>
    </xf>
    <xf numFmtId="165" fontId="0" fillId="5" borderId="9" xfId="3" applyNumberFormat="1" applyFont="1" applyFill="1" applyBorder="1" applyAlignment="1">
      <alignment vertical="top"/>
    </xf>
    <xf numFmtId="0" fontId="0" fillId="5" borderId="9" xfId="0" applyFill="1" applyBorder="1" applyAlignment="1">
      <alignment vertical="top"/>
    </xf>
    <xf numFmtId="0" fontId="0" fillId="5" borderId="10" xfId="0" applyFill="1" applyBorder="1" applyAlignment="1">
      <alignment vertical="top"/>
    </xf>
    <xf numFmtId="0" fontId="0" fillId="9" borderId="55" xfId="0" applyFill="1" applyBorder="1" applyAlignment="1">
      <alignment vertical="top" wrapText="1"/>
    </xf>
    <xf numFmtId="0" fontId="0" fillId="9" borderId="46" xfId="0" applyFill="1" applyBorder="1" applyAlignment="1">
      <alignment vertical="top" wrapText="1"/>
    </xf>
    <xf numFmtId="0" fontId="0" fillId="9" borderId="56" xfId="0" applyFill="1" applyBorder="1" applyAlignment="1">
      <alignment vertical="top" wrapText="1"/>
    </xf>
    <xf numFmtId="0" fontId="0" fillId="9" borderId="43" xfId="0" applyFill="1" applyBorder="1" applyAlignment="1">
      <alignment vertical="top" wrapText="1"/>
    </xf>
    <xf numFmtId="0" fontId="0" fillId="9" borderId="0" xfId="0" applyFill="1" applyAlignment="1">
      <alignment vertical="top" wrapText="1"/>
    </xf>
    <xf numFmtId="0" fontId="0" fillId="9" borderId="52" xfId="0" applyFill="1" applyBorder="1" applyAlignment="1">
      <alignment vertical="top" wrapText="1"/>
    </xf>
    <xf numFmtId="0" fontId="0" fillId="9" borderId="42" xfId="0" applyFill="1" applyBorder="1" applyAlignment="1">
      <alignment vertical="top" wrapText="1"/>
    </xf>
    <xf numFmtId="0" fontId="0" fillId="9" borderId="33" xfId="0" applyFill="1" applyBorder="1" applyAlignment="1">
      <alignment vertical="top" wrapText="1"/>
    </xf>
    <xf numFmtId="0" fontId="0" fillId="9" borderId="53" xfId="0" applyFill="1" applyBorder="1" applyAlignment="1">
      <alignment vertical="top" wrapText="1"/>
    </xf>
    <xf numFmtId="0" fontId="0" fillId="3" borderId="8"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9" xfId="0" applyFill="1" applyBorder="1" applyAlignment="1" applyProtection="1">
      <alignment horizontal="left"/>
      <protection locked="0"/>
    </xf>
    <xf numFmtId="0" fontId="0" fillId="3" borderId="10" xfId="0" applyFill="1" applyBorder="1" applyAlignment="1" applyProtection="1">
      <alignment horizontal="left"/>
      <protection locked="0"/>
    </xf>
    <xf numFmtId="0" fontId="43" fillId="4" borderId="0" xfId="0" applyFont="1" applyFill="1" applyAlignment="1">
      <alignment horizontal="left" vertical="center"/>
    </xf>
    <xf numFmtId="0" fontId="19" fillId="2" borderId="0" xfId="0" applyFont="1" applyFill="1" applyAlignment="1">
      <alignment horizontal="left" vertical="center"/>
    </xf>
    <xf numFmtId="0" fontId="19" fillId="2" borderId="0" xfId="0" applyFont="1" applyFill="1" applyAlignment="1">
      <alignment vertical="center"/>
    </xf>
    <xf numFmtId="0" fontId="51" fillId="2" borderId="0" xfId="0" applyFont="1" applyFill="1" applyAlignment="1">
      <alignment horizontal="left" vertical="center"/>
    </xf>
    <xf numFmtId="0" fontId="50" fillId="4" borderId="64" xfId="0" applyFont="1" applyFill="1" applyBorder="1" applyAlignment="1">
      <alignment horizontal="center" vertical="center" wrapText="1"/>
    </xf>
    <xf numFmtId="0" fontId="19" fillId="2" borderId="0" xfId="0" applyFont="1" applyFill="1"/>
    <xf numFmtId="0" fontId="19" fillId="2" borderId="64" xfId="0" applyFont="1" applyFill="1" applyBorder="1"/>
    <xf numFmtId="14" fontId="51" fillId="2" borderId="5" xfId="0" applyNumberFormat="1" applyFont="1" applyFill="1" applyBorder="1" applyAlignment="1">
      <alignment horizontal="left" vertical="center"/>
    </xf>
    <xf numFmtId="14" fontId="19" fillId="2" borderId="5" xfId="0" applyNumberFormat="1" applyFont="1" applyFill="1" applyBorder="1" applyAlignment="1">
      <alignment horizontal="left" vertical="center"/>
    </xf>
    <xf numFmtId="14" fontId="19" fillId="2" borderId="6" xfId="0" applyNumberFormat="1" applyFont="1" applyFill="1" applyBorder="1" applyAlignment="1">
      <alignment horizontal="left" vertical="center"/>
    </xf>
    <xf numFmtId="0" fontId="51" fillId="2" borderId="5" xfId="0" applyFont="1" applyFill="1" applyBorder="1" applyAlignment="1">
      <alignment horizontal="left" vertical="center"/>
    </xf>
    <xf numFmtId="0" fontId="19" fillId="2" borderId="5" xfId="0" applyFont="1" applyFill="1" applyBorder="1" applyAlignment="1">
      <alignment horizontal="left" vertical="center"/>
    </xf>
    <xf numFmtId="0" fontId="19" fillId="3" borderId="55" xfId="0" applyFont="1" applyFill="1" applyBorder="1" applyAlignment="1" applyProtection="1">
      <alignment horizontal="center" vertical="center"/>
      <protection locked="0"/>
    </xf>
    <xf numFmtId="0" fontId="0" fillId="2" borderId="56" xfId="0" applyFill="1" applyBorder="1" applyAlignment="1">
      <alignment horizontal="center" vertical="center"/>
    </xf>
    <xf numFmtId="0" fontId="0" fillId="2" borderId="42" xfId="0" applyFill="1" applyBorder="1" applyAlignment="1">
      <alignment horizontal="center" vertical="center"/>
    </xf>
    <xf numFmtId="0" fontId="0" fillId="2" borderId="53" xfId="0" applyFill="1" applyBorder="1" applyAlignment="1">
      <alignment horizontal="center" vertical="center"/>
    </xf>
    <xf numFmtId="0" fontId="19" fillId="3" borderId="26" xfId="0" applyFont="1" applyFill="1" applyBorder="1" applyAlignment="1" applyProtection="1">
      <alignment horizontal="left" vertical="top"/>
      <protection locked="0"/>
    </xf>
    <xf numFmtId="0" fontId="0" fillId="2" borderId="26" xfId="0" applyFill="1" applyBorder="1"/>
    <xf numFmtId="0" fontId="43" fillId="4" borderId="27" xfId="0" applyFont="1" applyFill="1" applyBorder="1" applyAlignment="1">
      <alignment horizontal="left" vertical="center"/>
    </xf>
    <xf numFmtId="0" fontId="0" fillId="2" borderId="49" xfId="0" applyFill="1" applyBorder="1" applyAlignment="1">
      <alignment vertical="center"/>
    </xf>
    <xf numFmtId="0" fontId="56" fillId="2" borderId="69" xfId="0" applyFont="1" applyFill="1" applyBorder="1" applyAlignment="1">
      <alignment horizontal="left" vertical="center"/>
    </xf>
    <xf numFmtId="0" fontId="0" fillId="2" borderId="0" xfId="0" applyFill="1" applyAlignment="1">
      <alignment vertical="center"/>
    </xf>
    <xf numFmtId="0" fontId="68" fillId="4" borderId="27" xfId="0" applyFont="1" applyFill="1" applyBorder="1" applyAlignment="1">
      <alignment horizontal="left" vertical="center"/>
    </xf>
    <xf numFmtId="0" fontId="0" fillId="2" borderId="51" xfId="0" applyFill="1" applyBorder="1" applyAlignment="1">
      <alignment vertical="center"/>
    </xf>
    <xf numFmtId="0" fontId="0" fillId="2" borderId="26" xfId="0" applyFill="1" applyBorder="1" applyAlignment="1">
      <alignment vertical="top"/>
    </xf>
    <xf numFmtId="0" fontId="43" fillId="4" borderId="54" xfId="0" applyFont="1" applyFill="1" applyBorder="1" applyAlignment="1">
      <alignment horizontal="left" vertical="center"/>
    </xf>
    <xf numFmtId="0" fontId="73" fillId="11" borderId="0" xfId="0" applyFont="1" applyFill="1" applyAlignment="1">
      <alignment horizontal="center"/>
    </xf>
    <xf numFmtId="0" fontId="47" fillId="11" borderId="0" xfId="0" applyFont="1" applyFill="1" applyAlignment="1">
      <alignment horizontal="center"/>
    </xf>
    <xf numFmtId="0" fontId="73" fillId="11" borderId="71" xfId="0" applyFont="1" applyFill="1" applyBorder="1" applyAlignment="1">
      <alignment horizontal="center"/>
    </xf>
    <xf numFmtId="0" fontId="47" fillId="11" borderId="3" xfId="0" applyFont="1" applyFill="1" applyBorder="1" applyAlignment="1">
      <alignment horizontal="center"/>
    </xf>
    <xf numFmtId="0" fontId="53" fillId="2" borderId="0" xfId="0" applyFont="1" applyFill="1" applyAlignment="1">
      <alignment horizontal="left" vertical="top"/>
    </xf>
    <xf numFmtId="0" fontId="41" fillId="2" borderId="0" xfId="0" applyFont="1" applyFill="1" applyAlignment="1">
      <alignment vertical="top"/>
    </xf>
    <xf numFmtId="0" fontId="0" fillId="2" borderId="0" xfId="0" applyFill="1"/>
    <xf numFmtId="0" fontId="0" fillId="2" borderId="3" xfId="0" applyFill="1" applyBorder="1"/>
    <xf numFmtId="0" fontId="37" fillId="2" borderId="0" xfId="0" applyFont="1" applyFill="1" applyAlignment="1">
      <alignment vertical="center"/>
    </xf>
    <xf numFmtId="0" fontId="37" fillId="2" borderId="34" xfId="0" applyFont="1" applyFill="1" applyBorder="1" applyAlignment="1">
      <alignment vertical="center"/>
    </xf>
    <xf numFmtId="0" fontId="0" fillId="2" borderId="33" xfId="0" applyFill="1" applyBorder="1" applyAlignment="1">
      <alignment vertical="center"/>
    </xf>
    <xf numFmtId="0" fontId="73" fillId="11" borderId="37" xfId="0" applyFont="1" applyFill="1" applyBorder="1" applyAlignment="1">
      <alignment horizontal="center"/>
    </xf>
    <xf numFmtId="0" fontId="47" fillId="11" borderId="70" xfId="0" applyFont="1" applyFill="1" applyBorder="1" applyAlignment="1">
      <alignment horizontal="center"/>
    </xf>
    <xf numFmtId="0" fontId="10" fillId="11" borderId="37" xfId="0" applyFont="1" applyFill="1" applyBorder="1" applyAlignment="1">
      <alignment horizontal="center"/>
    </xf>
    <xf numFmtId="0" fontId="8" fillId="11" borderId="0" xfId="0" applyFont="1" applyFill="1" applyAlignment="1">
      <alignment horizontal="center"/>
    </xf>
    <xf numFmtId="0" fontId="8" fillId="11" borderId="3" xfId="0" applyFont="1" applyFill="1" applyBorder="1" applyAlignment="1">
      <alignment horizontal="center"/>
    </xf>
    <xf numFmtId="0" fontId="37" fillId="2" borderId="33" xfId="0" applyFont="1" applyFill="1" applyBorder="1" applyAlignment="1">
      <alignment vertical="center"/>
    </xf>
    <xf numFmtId="0" fontId="69" fillId="11" borderId="37" xfId="0" applyFont="1" applyFill="1" applyBorder="1" applyAlignment="1">
      <alignment horizontal="center"/>
    </xf>
    <xf numFmtId="0" fontId="75" fillId="11" borderId="0" xfId="0" applyFont="1" applyFill="1" applyAlignment="1">
      <alignment horizontal="center"/>
    </xf>
    <xf numFmtId="0" fontId="75" fillId="11" borderId="3" xfId="0" applyFont="1" applyFill="1" applyBorder="1" applyAlignment="1">
      <alignment horizontal="center"/>
    </xf>
    <xf numFmtId="0" fontId="68" fillId="4" borderId="54" xfId="0" applyFont="1" applyFill="1" applyBorder="1" applyAlignment="1">
      <alignment horizontal="left" vertical="center"/>
    </xf>
    <xf numFmtId="0" fontId="0" fillId="2" borderId="51" xfId="0" applyFill="1" applyBorder="1" applyAlignment="1">
      <alignment horizontal="left" vertical="center"/>
    </xf>
    <xf numFmtId="0" fontId="43" fillId="4" borderId="49" xfId="0" applyFont="1" applyFill="1" applyBorder="1" applyAlignment="1">
      <alignment horizontal="left" vertical="center"/>
    </xf>
    <xf numFmtId="0" fontId="68" fillId="4" borderId="49" xfId="0" applyFont="1" applyFill="1" applyBorder="1" applyAlignment="1">
      <alignment horizontal="left" vertical="center"/>
    </xf>
    <xf numFmtId="0" fontId="50" fillId="4" borderId="68" xfId="0" applyFont="1" applyFill="1" applyBorder="1" applyAlignment="1">
      <alignment horizontal="left" vertical="center" wrapText="1"/>
    </xf>
    <xf numFmtId="0" fontId="19" fillId="2" borderId="43" xfId="0" applyFont="1" applyFill="1" applyBorder="1"/>
    <xf numFmtId="0" fontId="19" fillId="2" borderId="42" xfId="0" applyFont="1" applyFill="1" applyBorder="1"/>
    <xf numFmtId="0" fontId="15" fillId="2" borderId="0" xfId="0" applyFont="1" applyFill="1" applyAlignment="1">
      <alignment horizontal="center"/>
    </xf>
    <xf numFmtId="0" fontId="0" fillId="2" borderId="0" xfId="0" applyFill="1" applyAlignment="1">
      <alignment horizontal="center"/>
    </xf>
    <xf numFmtId="0" fontId="38" fillId="2" borderId="0" xfId="0" applyFont="1" applyFill="1" applyAlignment="1">
      <alignment horizontal="left" vertical="center"/>
    </xf>
    <xf numFmtId="0" fontId="56" fillId="2" borderId="0" xfId="0" applyFont="1" applyFill="1" applyAlignment="1">
      <alignment horizontal="left" vertical="center"/>
    </xf>
    <xf numFmtId="0" fontId="0" fillId="2" borderId="0" xfId="0" applyFill="1" applyAlignment="1">
      <alignment horizontal="left" vertical="center"/>
    </xf>
    <xf numFmtId="0" fontId="50" fillId="4" borderId="55" xfId="0" applyFont="1" applyFill="1" applyBorder="1" applyAlignment="1">
      <alignment horizontal="left" vertical="center" wrapText="1"/>
    </xf>
    <xf numFmtId="0" fontId="19" fillId="2" borderId="66" xfId="0" applyFont="1" applyFill="1" applyBorder="1"/>
    <xf numFmtId="0" fontId="19" fillId="2" borderId="67" xfId="0" applyFont="1" applyFill="1" applyBorder="1"/>
    <xf numFmtId="0" fontId="19" fillId="2" borderId="66" xfId="0" applyFont="1" applyFill="1" applyBorder="1" applyAlignment="1">
      <alignment vertical="center"/>
    </xf>
    <xf numFmtId="0" fontId="19" fillId="2" borderId="43" xfId="0" applyFont="1" applyFill="1" applyBorder="1" applyAlignment="1">
      <alignment vertical="center"/>
    </xf>
    <xf numFmtId="0" fontId="19" fillId="2" borderId="72" xfId="0" applyFont="1" applyFill="1" applyBorder="1"/>
    <xf numFmtId="0" fontId="42" fillId="3" borderId="55" xfId="0" applyFont="1" applyFill="1" applyBorder="1" applyAlignment="1" applyProtection="1">
      <alignment horizontal="left" vertical="top" wrapText="1"/>
      <protection locked="0"/>
    </xf>
    <xf numFmtId="0" fontId="0" fillId="3" borderId="46" xfId="0" applyFill="1" applyBorder="1" applyAlignment="1">
      <alignment wrapText="1"/>
    </xf>
    <xf numFmtId="0" fontId="0" fillId="3" borderId="56" xfId="0" applyFill="1" applyBorder="1" applyAlignment="1">
      <alignment wrapText="1"/>
    </xf>
    <xf numFmtId="0" fontId="0" fillId="3" borderId="43" xfId="0" applyFill="1" applyBorder="1" applyAlignment="1">
      <alignment wrapText="1"/>
    </xf>
    <xf numFmtId="0" fontId="0" fillId="3" borderId="0" xfId="0" applyFill="1" applyAlignment="1">
      <alignment wrapText="1"/>
    </xf>
    <xf numFmtId="0" fontId="0" fillId="3" borderId="52" xfId="0" applyFill="1" applyBorder="1" applyAlignment="1">
      <alignment wrapText="1"/>
    </xf>
    <xf numFmtId="0" fontId="0" fillId="3" borderId="42" xfId="0" applyFill="1" applyBorder="1" applyAlignment="1">
      <alignment wrapText="1"/>
    </xf>
    <xf numFmtId="0" fontId="0" fillId="3" borderId="33" xfId="0" applyFill="1" applyBorder="1" applyAlignment="1">
      <alignment wrapText="1"/>
    </xf>
    <xf numFmtId="0" fontId="0" fillId="3" borderId="53" xfId="0" applyFill="1" applyBorder="1" applyAlignment="1">
      <alignment wrapText="1"/>
    </xf>
    <xf numFmtId="0" fontId="19" fillId="2" borderId="51" xfId="0" applyFont="1" applyFill="1" applyBorder="1" applyAlignment="1">
      <alignment vertical="center"/>
    </xf>
    <xf numFmtId="0" fontId="62" fillId="2" borderId="26" xfId="0" applyFont="1" applyFill="1" applyBorder="1" applyAlignment="1">
      <alignment horizontal="left" vertical="top" wrapText="1"/>
    </xf>
    <xf numFmtId="0" fontId="42" fillId="2" borderId="26" xfId="0" applyFont="1" applyFill="1" applyBorder="1"/>
    <xf numFmtId="0" fontId="50" fillId="4" borderId="73" xfId="0" applyFont="1" applyFill="1" applyBorder="1" applyAlignment="1">
      <alignment horizontal="left" vertical="center" wrapText="1"/>
    </xf>
    <xf numFmtId="0" fontId="19" fillId="2" borderId="74" xfId="0" applyFont="1" applyFill="1" applyBorder="1"/>
    <xf numFmtId="0" fontId="19" fillId="2" borderId="75" xfId="0" applyFont="1" applyFill="1" applyBorder="1"/>
    <xf numFmtId="0" fontId="19" fillId="2" borderId="76" xfId="0" applyFont="1" applyFill="1" applyBorder="1"/>
    <xf numFmtId="0" fontId="38" fillId="2" borderId="49" xfId="0" applyFont="1" applyFill="1" applyBorder="1" applyAlignment="1">
      <alignment vertical="center"/>
    </xf>
    <xf numFmtId="0" fontId="19" fillId="2" borderId="49" xfId="0" applyFont="1" applyFill="1" applyBorder="1" applyAlignment="1">
      <alignment vertical="center"/>
    </xf>
    <xf numFmtId="0" fontId="19" fillId="2" borderId="33" xfId="0" applyFont="1" applyFill="1" applyBorder="1" applyAlignment="1">
      <alignment vertical="center"/>
    </xf>
    <xf numFmtId="0" fontId="46" fillId="2" borderId="0" xfId="0" applyFont="1" applyFill="1" applyAlignment="1">
      <alignment horizontal="left"/>
    </xf>
    <xf numFmtId="0" fontId="41" fillId="2" borderId="0" xfId="0" applyFont="1" applyFill="1"/>
    <xf numFmtId="0" fontId="33" fillId="9" borderId="26" xfId="0" applyFont="1" applyFill="1" applyBorder="1" applyAlignment="1">
      <alignment horizontal="center" vertical="center"/>
    </xf>
    <xf numFmtId="0" fontId="54" fillId="9" borderId="26" xfId="0" applyFont="1" applyFill="1" applyBorder="1" applyAlignment="1">
      <alignment horizontal="center" vertical="center"/>
    </xf>
    <xf numFmtId="0" fontId="42" fillId="9" borderId="26" xfId="0" applyFont="1" applyFill="1" applyBorder="1" applyAlignment="1">
      <alignment horizontal="left" vertical="top" wrapText="1"/>
    </xf>
    <xf numFmtId="0" fontId="42" fillId="9" borderId="26" xfId="0" applyFont="1" applyFill="1" applyBorder="1" applyAlignment="1">
      <alignment horizontal="center" vertical="center"/>
    </xf>
    <xf numFmtId="0" fontId="42" fillId="2" borderId="26" xfId="0" applyFont="1" applyFill="1" applyBorder="1" applyAlignment="1">
      <alignment horizontal="center" vertical="center"/>
    </xf>
    <xf numFmtId="0" fontId="54" fillId="2" borderId="33" xfId="0" applyFont="1" applyFill="1" applyBorder="1" applyAlignment="1">
      <alignment horizontal="center"/>
    </xf>
    <xf numFmtId="0" fontId="42" fillId="2" borderId="33" xfId="0" applyFont="1" applyFill="1" applyBorder="1" applyAlignment="1">
      <alignment horizontal="center"/>
    </xf>
    <xf numFmtId="0" fontId="42" fillId="2" borderId="26" xfId="0" applyFont="1" applyFill="1" applyBorder="1" applyAlignment="1">
      <alignment horizontal="left" vertical="top" wrapText="1"/>
    </xf>
    <xf numFmtId="0" fontId="42" fillId="9" borderId="26" xfId="0" applyFont="1" applyFill="1" applyBorder="1"/>
    <xf numFmtId="0" fontId="42" fillId="10" borderId="0" xfId="0" applyFont="1" applyFill="1"/>
    <xf numFmtId="0" fontId="42" fillId="2" borderId="0" xfId="0" applyFont="1" applyFill="1"/>
    <xf numFmtId="0" fontId="0" fillId="3" borderId="26" xfId="0" applyFill="1" applyBorder="1" applyAlignment="1" applyProtection="1">
      <alignment horizontal="left" vertical="top" wrapText="1"/>
      <protection locked="0"/>
    </xf>
    <xf numFmtId="0" fontId="19" fillId="3" borderId="26" xfId="0" applyFont="1" applyFill="1" applyBorder="1" applyAlignment="1" applyProtection="1">
      <alignment horizontal="left" vertical="top" wrapText="1"/>
      <protection locked="0"/>
    </xf>
    <xf numFmtId="14" fontId="38" fillId="2" borderId="0" xfId="0" applyNumberFormat="1" applyFont="1" applyFill="1" applyAlignment="1">
      <alignment horizontal="left" vertical="center"/>
    </xf>
    <xf numFmtId="0" fontId="42" fillId="3" borderId="26" xfId="0" applyFont="1" applyFill="1" applyBorder="1" applyAlignment="1" applyProtection="1">
      <alignment horizontal="left" vertical="top" wrapText="1"/>
      <protection locked="0"/>
    </xf>
    <xf numFmtId="0" fontId="0" fillId="2" borderId="26" xfId="0" applyFill="1" applyBorder="1" applyAlignment="1">
      <alignment wrapText="1"/>
    </xf>
    <xf numFmtId="0" fontId="43" fillId="4" borderId="77" xfId="0" applyFont="1" applyFill="1" applyBorder="1" applyAlignment="1">
      <alignment horizontal="left" vertical="center" wrapText="1"/>
    </xf>
    <xf numFmtId="0" fontId="38" fillId="0" borderId="78" xfId="0" applyFont="1" applyBorder="1"/>
    <xf numFmtId="0" fontId="38" fillId="0" borderId="79" xfId="0" applyFont="1" applyBorder="1"/>
    <xf numFmtId="0" fontId="38" fillId="0" borderId="80" xfId="0" applyFont="1" applyBorder="1"/>
    <xf numFmtId="0" fontId="43" fillId="4" borderId="79" xfId="0" applyFont="1" applyFill="1" applyBorder="1" applyAlignment="1">
      <alignment horizontal="left" vertical="center" wrapText="1"/>
    </xf>
    <xf numFmtId="0" fontId="38" fillId="0" borderId="81" xfId="0" applyFont="1" applyBorder="1"/>
    <xf numFmtId="0" fontId="38" fillId="0" borderId="82" xfId="0" applyFont="1" applyBorder="1"/>
    <xf numFmtId="0" fontId="0" fillId="9" borderId="55" xfId="0" applyFill="1" applyBorder="1" applyAlignment="1">
      <alignment horizontal="left" vertical="top" wrapText="1"/>
    </xf>
    <xf numFmtId="0" fontId="0" fillId="9" borderId="46" xfId="0" applyFill="1" applyBorder="1" applyAlignment="1">
      <alignment wrapText="1"/>
    </xf>
    <xf numFmtId="0" fontId="0" fillId="9" borderId="56" xfId="0" applyFill="1" applyBorder="1" applyAlignment="1">
      <alignment wrapText="1"/>
    </xf>
    <xf numFmtId="0" fontId="0" fillId="9" borderId="43" xfId="0" applyFill="1" applyBorder="1" applyAlignment="1">
      <alignment wrapText="1"/>
    </xf>
    <xf numFmtId="0" fontId="0" fillId="9" borderId="0" xfId="0" applyFill="1" applyAlignment="1">
      <alignment wrapText="1"/>
    </xf>
    <xf numFmtId="0" fontId="0" fillId="9" borderId="52" xfId="0" applyFill="1" applyBorder="1" applyAlignment="1">
      <alignment wrapText="1"/>
    </xf>
    <xf numFmtId="0" fontId="0" fillId="9" borderId="42" xfId="0" applyFill="1" applyBorder="1" applyAlignment="1">
      <alignment wrapText="1"/>
    </xf>
    <xf numFmtId="0" fontId="0" fillId="9" borderId="33" xfId="0" applyFill="1" applyBorder="1" applyAlignment="1">
      <alignment wrapText="1"/>
    </xf>
    <xf numFmtId="0" fontId="0" fillId="9" borderId="53" xfId="0" applyFill="1" applyBorder="1" applyAlignment="1">
      <alignment wrapText="1"/>
    </xf>
    <xf numFmtId="0" fontId="45" fillId="2" borderId="26" xfId="0" applyFont="1" applyFill="1" applyBorder="1" applyAlignment="1">
      <alignment horizontal="left" vertical="top" wrapText="1"/>
    </xf>
    <xf numFmtId="0" fontId="0" fillId="2" borderId="26" xfId="0" applyFill="1" applyBorder="1" applyAlignment="1">
      <alignment horizontal="left" vertical="top"/>
    </xf>
    <xf numFmtId="0" fontId="19" fillId="9" borderId="27" xfId="0" applyFont="1" applyFill="1" applyBorder="1" applyAlignment="1">
      <alignment horizontal="left" vertical="top"/>
    </xf>
    <xf numFmtId="0" fontId="19" fillId="2" borderId="28" xfId="0" applyFont="1" applyFill="1" applyBorder="1" applyAlignment="1">
      <alignment horizontal="left" vertical="top"/>
    </xf>
    <xf numFmtId="0" fontId="11" fillId="2" borderId="33" xfId="0" applyFont="1" applyFill="1" applyBorder="1" applyAlignment="1">
      <alignment horizontal="center" vertical="center"/>
    </xf>
    <xf numFmtId="0" fontId="0" fillId="2" borderId="33" xfId="0" applyFill="1" applyBorder="1" applyAlignment="1">
      <alignment horizontal="center" vertical="center"/>
    </xf>
    <xf numFmtId="0" fontId="45" fillId="2" borderId="55" xfId="0" applyFont="1" applyFill="1" applyBorder="1" applyAlignment="1">
      <alignment horizontal="left" vertical="top" wrapText="1"/>
    </xf>
    <xf numFmtId="0" fontId="0" fillId="2" borderId="56" xfId="0" applyFill="1" applyBorder="1" applyAlignment="1">
      <alignment horizontal="left" vertical="top"/>
    </xf>
    <xf numFmtId="0" fontId="0" fillId="2" borderId="42" xfId="0" applyFill="1" applyBorder="1" applyAlignment="1">
      <alignment horizontal="left" vertical="top"/>
    </xf>
    <xf numFmtId="0" fontId="0" fillId="2" borderId="53" xfId="0" applyFill="1" applyBorder="1" applyAlignment="1">
      <alignment horizontal="left" vertical="top"/>
    </xf>
    <xf numFmtId="0" fontId="22" fillId="9" borderId="83" xfId="0" applyFont="1" applyFill="1" applyBorder="1" applyAlignment="1">
      <alignment horizontal="center" vertical="center"/>
    </xf>
    <xf numFmtId="0" fontId="0" fillId="2" borderId="44" xfId="0" applyFill="1" applyBorder="1" applyAlignment="1">
      <alignment horizontal="center" vertical="center"/>
    </xf>
    <xf numFmtId="0" fontId="0" fillId="9" borderId="83" xfId="0" applyFill="1" applyBorder="1" applyAlignment="1">
      <alignment horizontal="center" vertical="center"/>
    </xf>
    <xf numFmtId="0" fontId="19" fillId="9" borderId="55" xfId="0" applyFont="1" applyFill="1" applyBorder="1" applyAlignment="1">
      <alignment horizontal="left" vertical="top"/>
    </xf>
    <xf numFmtId="0" fontId="19" fillId="2" borderId="56" xfId="0" applyFont="1" applyFill="1" applyBorder="1" applyAlignment="1">
      <alignment horizontal="left" vertical="top"/>
    </xf>
    <xf numFmtId="0" fontId="19" fillId="2" borderId="42" xfId="0" applyFont="1" applyFill="1" applyBorder="1" applyAlignment="1">
      <alignment horizontal="left" vertical="top"/>
    </xf>
    <xf numFmtId="0" fontId="19" fillId="2" borderId="53" xfId="0" applyFont="1" applyFill="1" applyBorder="1" applyAlignment="1">
      <alignment horizontal="left" vertical="top"/>
    </xf>
    <xf numFmtId="0" fontId="71" fillId="3" borderId="27" xfId="0" applyFont="1" applyFill="1" applyBorder="1" applyAlignment="1" applyProtection="1">
      <alignment horizontal="left"/>
      <protection locked="0"/>
    </xf>
    <xf numFmtId="0" fontId="71" fillId="3" borderId="28" xfId="0" applyFont="1" applyFill="1" applyBorder="1" applyAlignment="1">
      <alignment horizontal="left"/>
    </xf>
    <xf numFmtId="0" fontId="54" fillId="3" borderId="27" xfId="0" applyFont="1" applyFill="1" applyBorder="1" applyAlignment="1" applyProtection="1">
      <alignment horizontal="left"/>
      <protection locked="0"/>
    </xf>
    <xf numFmtId="0" fontId="54" fillId="3" borderId="28" xfId="0" applyFont="1" applyFill="1" applyBorder="1" applyAlignment="1">
      <alignment horizontal="left"/>
    </xf>
    <xf numFmtId="0" fontId="70" fillId="0" borderId="0" xfId="0" applyFont="1" applyAlignment="1">
      <alignment horizontal="center" vertical="center"/>
    </xf>
    <xf numFmtId="0" fontId="76" fillId="0" borderId="0" xfId="0" applyFont="1" applyAlignment="1">
      <alignment horizontal="center" vertical="center"/>
    </xf>
    <xf numFmtId="0" fontId="54" fillId="2" borderId="0" xfId="0" applyFont="1" applyFill="1" applyAlignment="1">
      <alignment horizontal="left" vertical="top"/>
    </xf>
    <xf numFmtId="0" fontId="0" fillId="2" borderId="0" xfId="0" applyFill="1" applyAlignment="1">
      <alignment vertical="top"/>
    </xf>
    <xf numFmtId="0" fontId="0" fillId="2" borderId="52" xfId="0" applyFill="1" applyBorder="1" applyAlignment="1">
      <alignment vertical="top"/>
    </xf>
    <xf numFmtId="0" fontId="50" fillId="4" borderId="79" xfId="0" applyFont="1" applyFill="1" applyBorder="1" applyAlignment="1">
      <alignment horizontal="left" vertical="center" wrapText="1"/>
    </xf>
    <xf numFmtId="0" fontId="19" fillId="2" borderId="80" xfId="0" applyFont="1" applyFill="1" applyBorder="1"/>
    <xf numFmtId="0" fontId="19" fillId="2" borderId="79" xfId="0" applyFont="1" applyFill="1" applyBorder="1"/>
    <xf numFmtId="0" fontId="19" fillId="2" borderId="81" xfId="0" applyFont="1" applyFill="1" applyBorder="1"/>
    <xf numFmtId="0" fontId="19" fillId="2" borderId="82" xfId="0" applyFont="1" applyFill="1" applyBorder="1"/>
    <xf numFmtId="0" fontId="19" fillId="3" borderId="27" xfId="0" applyFont="1" applyFill="1" applyBorder="1" applyAlignment="1" applyProtection="1">
      <alignment horizontal="left" vertical="top" wrapText="1"/>
      <protection locked="0"/>
    </xf>
    <xf numFmtId="0" fontId="0" fillId="2" borderId="49" xfId="0" applyFill="1" applyBorder="1" applyAlignment="1">
      <alignment horizontal="left" vertical="top" wrapText="1"/>
    </xf>
    <xf numFmtId="0" fontId="0" fillId="2" borderId="28" xfId="0" applyFill="1" applyBorder="1" applyAlignment="1">
      <alignment horizontal="left" vertical="top" wrapText="1"/>
    </xf>
    <xf numFmtId="0" fontId="54" fillId="2" borderId="0" xfId="0" applyFont="1" applyFill="1" applyAlignment="1">
      <alignment horizontal="left" vertical="top" wrapText="1"/>
    </xf>
    <xf numFmtId="0" fontId="0" fillId="0" borderId="0" xfId="0" applyAlignment="1">
      <alignment horizontal="left" vertical="top" wrapText="1"/>
    </xf>
    <xf numFmtId="0" fontId="19" fillId="9" borderId="55" xfId="0" applyFont="1" applyFill="1" applyBorder="1" applyAlignment="1">
      <alignment horizontal="left" vertical="top" wrapText="1"/>
    </xf>
    <xf numFmtId="0" fontId="0" fillId="0" borderId="56" xfId="0" applyBorder="1" applyAlignment="1">
      <alignment wrapText="1"/>
    </xf>
    <xf numFmtId="0" fontId="0" fillId="0" borderId="42" xfId="0" applyBorder="1" applyAlignment="1">
      <alignment wrapText="1"/>
    </xf>
    <xf numFmtId="0" fontId="0" fillId="0" borderId="53" xfId="0" applyBorder="1" applyAlignment="1">
      <alignment wrapText="1"/>
    </xf>
    <xf numFmtId="0" fontId="53" fillId="2" borderId="0" xfId="0" applyFont="1" applyFill="1" applyAlignment="1">
      <alignment horizontal="left" vertical="center"/>
    </xf>
    <xf numFmtId="0" fontId="41" fillId="2" borderId="0" xfId="0" applyFont="1" applyFill="1" applyAlignment="1">
      <alignment vertical="center"/>
    </xf>
    <xf numFmtId="0" fontId="19" fillId="2" borderId="33" xfId="0" applyFont="1" applyFill="1" applyBorder="1" applyAlignment="1">
      <alignment horizontal="left" vertical="center"/>
    </xf>
    <xf numFmtId="0" fontId="19" fillId="0" borderId="33" xfId="0" applyFont="1" applyBorder="1" applyAlignment="1">
      <alignment vertical="center"/>
    </xf>
    <xf numFmtId="0" fontId="19" fillId="0" borderId="33" xfId="0" applyFont="1" applyBorder="1" applyAlignment="1">
      <alignment horizontal="left" vertical="center"/>
    </xf>
    <xf numFmtId="0" fontId="19" fillId="3" borderId="55" xfId="0" applyFont="1" applyFill="1" applyBorder="1" applyAlignment="1" applyProtection="1">
      <alignment horizontal="left" vertical="top"/>
      <protection locked="0"/>
    </xf>
    <xf numFmtId="0" fontId="0" fillId="2" borderId="46" xfId="0" applyFill="1" applyBorder="1" applyAlignment="1">
      <alignment horizontal="left" vertical="top"/>
    </xf>
    <xf numFmtId="0" fontId="0" fillId="0" borderId="56" xfId="0" applyBorder="1" applyAlignment="1">
      <alignment horizontal="left" vertical="top"/>
    </xf>
    <xf numFmtId="0" fontId="0" fillId="2" borderId="33" xfId="0" applyFill="1" applyBorder="1" applyAlignment="1">
      <alignment horizontal="left" vertical="top"/>
    </xf>
    <xf numFmtId="0" fontId="0" fillId="0" borderId="53" xfId="0" applyBorder="1" applyAlignment="1">
      <alignment horizontal="left" vertical="top"/>
    </xf>
    <xf numFmtId="0" fontId="0" fillId="0" borderId="46" xfId="0" applyBorder="1" applyAlignment="1">
      <alignment horizontal="left" vertical="top"/>
    </xf>
    <xf numFmtId="0" fontId="0" fillId="0" borderId="33" xfId="0" applyBorder="1" applyAlignment="1">
      <alignment horizontal="left" vertical="top"/>
    </xf>
    <xf numFmtId="0" fontId="38" fillId="2" borderId="33" xfId="0" applyFont="1" applyFill="1" applyBorder="1" applyAlignment="1">
      <alignment horizontal="center" vertical="center"/>
    </xf>
    <xf numFmtId="0" fontId="38" fillId="2" borderId="33" xfId="0" applyFont="1" applyFill="1" applyBorder="1" applyAlignment="1">
      <alignment horizontal="center"/>
    </xf>
    <xf numFmtId="0" fontId="0" fillId="0" borderId="46" xfId="0" applyBorder="1" applyAlignment="1">
      <alignment wrapText="1"/>
    </xf>
    <xf numFmtId="0" fontId="0" fillId="0" borderId="43" xfId="0" applyBorder="1" applyAlignment="1">
      <alignment wrapText="1"/>
    </xf>
    <xf numFmtId="0" fontId="0" fillId="0" borderId="0" xfId="0" applyAlignment="1">
      <alignment wrapText="1"/>
    </xf>
    <xf numFmtId="0" fontId="0" fillId="0" borderId="52" xfId="0" applyBorder="1" applyAlignment="1">
      <alignment wrapText="1"/>
    </xf>
    <xf numFmtId="0" fontId="0" fillId="0" borderId="33" xfId="0" applyBorder="1" applyAlignment="1">
      <alignment wrapText="1"/>
    </xf>
    <xf numFmtId="0" fontId="45" fillId="0" borderId="55" xfId="0" applyFont="1" applyBorder="1" applyAlignment="1">
      <alignment horizontal="left" vertical="top" wrapText="1"/>
    </xf>
    <xf numFmtId="0" fontId="0" fillId="0" borderId="46" xfId="0" applyBorder="1"/>
    <xf numFmtId="0" fontId="0" fillId="0" borderId="56" xfId="0" applyBorder="1"/>
    <xf numFmtId="0" fontId="0" fillId="0" borderId="42" xfId="0" applyBorder="1"/>
    <xf numFmtId="0" fontId="0" fillId="0" borderId="33" xfId="0" applyBorder="1"/>
    <xf numFmtId="0" fontId="0" fillId="0" borderId="53" xfId="0" applyBorder="1"/>
    <xf numFmtId="0" fontId="22" fillId="9" borderId="44" xfId="0" applyFont="1" applyFill="1" applyBorder="1" applyAlignment="1">
      <alignment horizontal="center" vertical="center"/>
    </xf>
    <xf numFmtId="0" fontId="19" fillId="0" borderId="46" xfId="0" applyFont="1" applyBorder="1" applyAlignment="1">
      <alignment horizontal="left" vertical="top"/>
    </xf>
    <xf numFmtId="0" fontId="19" fillId="0" borderId="56" xfId="0" applyFont="1" applyBorder="1" applyAlignment="1">
      <alignment horizontal="left" vertical="top"/>
    </xf>
    <xf numFmtId="0" fontId="0" fillId="9" borderId="55" xfId="0" applyFill="1" applyBorder="1" applyAlignment="1">
      <alignment horizontal="center" vertical="center"/>
    </xf>
    <xf numFmtId="0" fontId="0" fillId="0" borderId="56" xfId="0" applyBorder="1" applyAlignment="1">
      <alignment horizontal="center" vertical="center"/>
    </xf>
    <xf numFmtId="0" fontId="0" fillId="0" borderId="42" xfId="0" applyBorder="1" applyAlignment="1">
      <alignment horizontal="center" vertical="center"/>
    </xf>
    <xf numFmtId="0" fontId="0" fillId="0" borderId="53" xfId="0" applyBorder="1" applyAlignment="1">
      <alignment horizontal="center" vertical="center"/>
    </xf>
    <xf numFmtId="0" fontId="19" fillId="9" borderId="26" xfId="0" applyFont="1" applyFill="1" applyBorder="1" applyAlignment="1">
      <alignment horizontal="left" vertical="top"/>
    </xf>
    <xf numFmtId="0" fontId="19" fillId="0" borderId="26" xfId="0" applyFont="1" applyBorder="1" applyAlignment="1">
      <alignment horizontal="left" vertical="top"/>
    </xf>
    <xf numFmtId="0" fontId="19" fillId="0" borderId="49" xfId="0" applyFont="1" applyBorder="1" applyAlignment="1">
      <alignment horizontal="left" vertical="top"/>
    </xf>
    <xf numFmtId="0" fontId="19" fillId="0" borderId="28" xfId="0" applyFont="1" applyBorder="1" applyAlignment="1">
      <alignment horizontal="left" vertical="top"/>
    </xf>
    <xf numFmtId="0" fontId="19" fillId="2" borderId="78" xfId="0" applyFont="1" applyFill="1" applyBorder="1"/>
    <xf numFmtId="0" fontId="19" fillId="0" borderId="53" xfId="0" applyFont="1" applyBorder="1"/>
    <xf numFmtId="0" fontId="58" fillId="11" borderId="0" xfId="0" applyFont="1" applyFill="1" applyAlignment="1">
      <alignment horizontal="center"/>
    </xf>
    <xf numFmtId="0" fontId="8" fillId="11" borderId="0" xfId="0" applyFont="1" applyFill="1"/>
    <xf numFmtId="0" fontId="19" fillId="0" borderId="28" xfId="0" applyFont="1" applyBorder="1"/>
    <xf numFmtId="0" fontId="19" fillId="0" borderId="52" xfId="0" applyFont="1" applyBorder="1"/>
    <xf numFmtId="0" fontId="19" fillId="2" borderId="51" xfId="0" applyFont="1" applyFill="1" applyBorder="1" applyAlignment="1">
      <alignment horizontal="left" vertical="center"/>
    </xf>
    <xf numFmtId="0" fontId="12" fillId="11" borderId="0" xfId="0" applyFont="1" applyFill="1" applyProtection="1"/>
    <xf numFmtId="0" fontId="0" fillId="2" borderId="0" xfId="0" applyFill="1" applyProtection="1"/>
    <xf numFmtId="0" fontId="12" fillId="2" borderId="0" xfId="0" applyFont="1" applyFill="1" applyProtection="1"/>
    <xf numFmtId="0" fontId="14" fillId="2" borderId="29" xfId="0" applyFont="1" applyFill="1" applyBorder="1" applyAlignment="1" applyProtection="1">
      <alignment horizontal="right" indent="1"/>
    </xf>
    <xf numFmtId="0" fontId="12" fillId="2" borderId="29" xfId="0" applyFont="1" applyFill="1" applyBorder="1" applyAlignment="1" applyProtection="1">
      <alignment horizontal="left" indent="1"/>
    </xf>
    <xf numFmtId="0" fontId="12" fillId="2" borderId="29" xfId="0" applyFont="1" applyFill="1" applyBorder="1" applyProtection="1"/>
    <xf numFmtId="0" fontId="14" fillId="2" borderId="0" xfId="0" applyFont="1" applyFill="1" applyAlignment="1" applyProtection="1">
      <alignment horizontal="right" indent="1"/>
    </xf>
    <xf numFmtId="0" fontId="12" fillId="2" borderId="0" xfId="0" applyFont="1" applyFill="1" applyAlignment="1" applyProtection="1">
      <alignment horizontal="left" indent="1"/>
    </xf>
    <xf numFmtId="0" fontId="27" fillId="2" borderId="0" xfId="0" applyFont="1" applyFill="1" applyAlignment="1" applyProtection="1">
      <alignment horizontal="left" indent="1"/>
    </xf>
    <xf numFmtId="0" fontId="57" fillId="4" borderId="95" xfId="0" applyFont="1" applyFill="1" applyBorder="1" applyAlignment="1" applyProtection="1">
      <alignment horizontal="left" vertical="center" wrapText="1"/>
    </xf>
    <xf numFmtId="0" fontId="54" fillId="2" borderId="96" xfId="0" applyFont="1" applyFill="1" applyBorder="1" applyProtection="1"/>
    <xf numFmtId="0" fontId="43" fillId="4" borderId="97" xfId="0" applyFont="1" applyFill="1" applyBorder="1" applyAlignment="1" applyProtection="1">
      <alignment horizontal="left" vertical="center"/>
    </xf>
    <xf numFmtId="0" fontId="43" fillId="4" borderId="97" xfId="0" applyFont="1" applyFill="1" applyBorder="1" applyAlignment="1" applyProtection="1">
      <alignment horizontal="left" vertical="center"/>
    </xf>
    <xf numFmtId="0" fontId="19" fillId="2" borderId="97" xfId="0" applyFont="1" applyFill="1" applyBorder="1" applyAlignment="1" applyProtection="1">
      <alignment horizontal="left" vertical="center"/>
    </xf>
    <xf numFmtId="0" fontId="43" fillId="4" borderId="98" xfId="0" applyFont="1" applyFill="1" applyBorder="1" applyAlignment="1" applyProtection="1">
      <alignment horizontal="left" vertical="center"/>
    </xf>
    <xf numFmtId="0" fontId="43" fillId="4" borderId="99" xfId="0" applyFont="1" applyFill="1" applyBorder="1" applyAlignment="1" applyProtection="1">
      <alignment horizontal="left" vertical="center"/>
    </xf>
    <xf numFmtId="0" fontId="43" fillId="4" borderId="100" xfId="0" applyFont="1" applyFill="1" applyBorder="1" applyAlignment="1" applyProtection="1">
      <alignment horizontal="left" vertical="center"/>
    </xf>
    <xf numFmtId="0" fontId="54" fillId="2" borderId="101" xfId="0" applyFont="1" applyFill="1" applyBorder="1" applyProtection="1"/>
    <xf numFmtId="0" fontId="54" fillId="2" borderId="90" xfId="0" applyFont="1" applyFill="1" applyBorder="1" applyProtection="1"/>
    <xf numFmtId="0" fontId="56" fillId="4" borderId="49" xfId="0" applyFont="1" applyFill="1" applyBorder="1" applyAlignment="1" applyProtection="1">
      <alignment horizontal="center" vertical="center"/>
    </xf>
    <xf numFmtId="0" fontId="56" fillId="4" borderId="102" xfId="0" applyFont="1" applyFill="1" applyBorder="1" applyAlignment="1" applyProtection="1">
      <alignment horizontal="center" vertical="center"/>
    </xf>
    <xf numFmtId="0" fontId="54" fillId="2" borderId="80" xfId="0" applyFont="1" applyFill="1" applyBorder="1" applyProtection="1"/>
    <xf numFmtId="0" fontId="43" fillId="4" borderId="0" xfId="0" applyFont="1" applyFill="1" applyAlignment="1" applyProtection="1">
      <alignment horizontal="left" vertical="center"/>
    </xf>
    <xf numFmtId="0" fontId="43" fillId="4" borderId="0" xfId="0" applyFont="1" applyFill="1" applyAlignment="1" applyProtection="1">
      <alignment horizontal="left" vertical="center"/>
    </xf>
    <xf numFmtId="0" fontId="19" fillId="2" borderId="30" xfId="0" applyFont="1" applyFill="1" applyBorder="1" applyAlignment="1" applyProtection="1">
      <alignment horizontal="left" vertical="center"/>
    </xf>
    <xf numFmtId="0" fontId="43" fillId="4" borderId="91" xfId="0" applyFont="1" applyFill="1" applyBorder="1" applyAlignment="1" applyProtection="1">
      <alignment horizontal="left" vertical="center"/>
    </xf>
    <xf numFmtId="0" fontId="43" fillId="4" borderId="49" xfId="0" applyFont="1" applyFill="1" applyBorder="1" applyAlignment="1" applyProtection="1">
      <alignment horizontal="left" vertical="center"/>
    </xf>
    <xf numFmtId="0" fontId="43" fillId="4" borderId="103" xfId="0" applyFont="1" applyFill="1" applyBorder="1" applyAlignment="1" applyProtection="1">
      <alignment horizontal="left" vertical="center"/>
    </xf>
    <xf numFmtId="0" fontId="54" fillId="2" borderId="104" xfId="0" applyFont="1" applyFill="1" applyBorder="1" applyProtection="1"/>
    <xf numFmtId="0" fontId="54" fillId="2" borderId="105" xfId="0" applyFont="1" applyFill="1" applyBorder="1" applyProtection="1"/>
    <xf numFmtId="49" fontId="38" fillId="4" borderId="115" xfId="0" applyNumberFormat="1" applyFont="1" applyFill="1" applyBorder="1" applyAlignment="1" applyProtection="1">
      <alignment horizontal="left" vertical="center"/>
    </xf>
    <xf numFmtId="14" fontId="38" fillId="4" borderId="109" xfId="0" applyNumberFormat="1" applyFont="1" applyFill="1" applyBorder="1" applyAlignment="1" applyProtection="1">
      <alignment horizontal="center" vertical="center"/>
    </xf>
    <xf numFmtId="14" fontId="38" fillId="4" borderId="110" xfId="0" applyNumberFormat="1" applyFont="1" applyFill="1" applyBorder="1" applyAlignment="1" applyProtection="1">
      <alignment horizontal="center" vertical="center"/>
    </xf>
    <xf numFmtId="0" fontId="43" fillId="4" borderId="111" xfId="0" applyFont="1" applyFill="1" applyBorder="1" applyAlignment="1" applyProtection="1">
      <alignment horizontal="left" vertical="center"/>
    </xf>
    <xf numFmtId="0" fontId="43" fillId="4" borderId="59" xfId="0" applyFont="1" applyFill="1" applyBorder="1" applyAlignment="1" applyProtection="1">
      <alignment horizontal="left" vertical="center"/>
    </xf>
    <xf numFmtId="0" fontId="43" fillId="4" borderId="92" xfId="0" applyFont="1" applyFill="1" applyBorder="1" applyAlignment="1" applyProtection="1">
      <alignment horizontal="left" vertical="center"/>
    </xf>
    <xf numFmtId="0" fontId="43" fillId="4" borderId="112" xfId="0" applyFont="1" applyFill="1" applyBorder="1" applyAlignment="1" applyProtection="1">
      <alignment horizontal="left" vertical="center"/>
    </xf>
    <xf numFmtId="0" fontId="43" fillId="4" borderId="113" xfId="0" applyFont="1" applyFill="1" applyBorder="1" applyAlignment="1" applyProtection="1">
      <alignment horizontal="left" vertical="center"/>
    </xf>
    <xf numFmtId="0" fontId="0" fillId="4" borderId="0" xfId="0" applyFill="1" applyAlignment="1" applyProtection="1">
      <alignment vertical="center"/>
    </xf>
    <xf numFmtId="0" fontId="19" fillId="4" borderId="0" xfId="0" applyFont="1" applyFill="1" applyAlignment="1" applyProtection="1">
      <alignment horizontal="center" vertical="center"/>
    </xf>
    <xf numFmtId="0" fontId="19" fillId="4" borderId="114" xfId="0" applyFont="1" applyFill="1" applyBorder="1" applyAlignment="1" applyProtection="1">
      <alignment horizontal="center" vertical="center"/>
    </xf>
    <xf numFmtId="0" fontId="19" fillId="2" borderId="30" xfId="0" applyFont="1" applyFill="1" applyBorder="1" applyAlignment="1" applyProtection="1">
      <alignment vertical="center"/>
    </xf>
    <xf numFmtId="0" fontId="43" fillId="4" borderId="114" xfId="0" applyFont="1" applyFill="1" applyBorder="1" applyAlignment="1" applyProtection="1">
      <alignment horizontal="left" vertical="center"/>
    </xf>
    <xf numFmtId="0" fontId="11" fillId="2" borderId="0" xfId="0" applyFont="1" applyFill="1" applyProtection="1"/>
    <xf numFmtId="0" fontId="6" fillId="2" borderId="0" xfId="0" applyFont="1" applyFill="1" applyAlignment="1" applyProtection="1">
      <alignment horizontal="left" vertical="top"/>
    </xf>
    <xf numFmtId="0" fontId="34" fillId="2" borderId="0" xfId="0" applyFont="1" applyFill="1" applyAlignment="1" applyProtection="1">
      <alignment horizontal="left" vertical="top"/>
    </xf>
    <xf numFmtId="14" fontId="38" fillId="2" borderId="0" xfId="0" applyNumberFormat="1" applyFont="1" applyFill="1" applyAlignment="1" applyProtection="1">
      <alignment horizontal="left" vertical="top"/>
    </xf>
    <xf numFmtId="14" fontId="6" fillId="2" borderId="0" xfId="0" applyNumberFormat="1" applyFont="1" applyFill="1" applyAlignment="1" applyProtection="1">
      <alignment horizontal="left" vertical="top"/>
    </xf>
    <xf numFmtId="0" fontId="33" fillId="2" borderId="0" xfId="0" applyFont="1" applyFill="1" applyAlignment="1" applyProtection="1">
      <alignment horizontal="left"/>
    </xf>
    <xf numFmtId="0" fontId="42" fillId="2" borderId="0" xfId="0" applyFont="1" applyFill="1" applyAlignment="1" applyProtection="1">
      <alignment horizontal="left"/>
    </xf>
    <xf numFmtId="0" fontId="33" fillId="2" borderId="0" xfId="0" applyFont="1" applyFill="1" applyProtection="1"/>
    <xf numFmtId="0" fontId="74" fillId="11" borderId="37" xfId="0" applyFont="1" applyFill="1" applyBorder="1" applyAlignment="1" applyProtection="1">
      <alignment horizontal="left" indent="1"/>
    </xf>
    <xf numFmtId="0" fontId="73" fillId="11" borderId="0" xfId="0" applyFont="1" applyFill="1" applyAlignment="1" applyProtection="1">
      <alignment horizontal="left" indent="1"/>
    </xf>
    <xf numFmtId="0" fontId="73" fillId="11" borderId="0" xfId="0" applyFont="1" applyFill="1" applyProtection="1"/>
    <xf numFmtId="0" fontId="12" fillId="10" borderId="0" xfId="0" applyFont="1" applyFill="1" applyProtection="1"/>
    <xf numFmtId="0" fontId="11" fillId="2" borderId="0" xfId="0" applyFont="1" applyFill="1" applyAlignment="1" applyProtection="1">
      <alignment horizontal="left" indent="1"/>
    </xf>
    <xf numFmtId="0" fontId="11" fillId="2" borderId="0" xfId="0" applyFont="1" applyFill="1" applyProtection="1"/>
    <xf numFmtId="0" fontId="0" fillId="2" borderId="0" xfId="0" applyFill="1" applyProtection="1"/>
    <xf numFmtId="0" fontId="11" fillId="10" borderId="0" xfId="0" applyFont="1" applyFill="1" applyProtection="1"/>
    <xf numFmtId="0" fontId="13" fillId="2" borderId="0" xfId="0" applyFont="1" applyFill="1" applyAlignment="1" applyProtection="1">
      <alignment horizontal="left" indent="1"/>
    </xf>
    <xf numFmtId="0" fontId="13" fillId="2" borderId="0" xfId="0" applyFont="1" applyFill="1" applyProtection="1"/>
    <xf numFmtId="0" fontId="13" fillId="10" borderId="0" xfId="0" applyFont="1" applyFill="1" applyProtection="1"/>
    <xf numFmtId="0" fontId="0" fillId="9" borderId="55" xfId="0" applyFill="1" applyBorder="1" applyAlignment="1" applyProtection="1">
      <alignment vertical="top" wrapText="1"/>
    </xf>
    <xf numFmtId="0" fontId="0" fillId="9" borderId="46" xfId="0" applyFill="1" applyBorder="1" applyAlignment="1" applyProtection="1">
      <alignment vertical="top" wrapText="1"/>
    </xf>
    <xf numFmtId="0" fontId="0" fillId="9" borderId="56" xfId="0" applyFill="1" applyBorder="1" applyAlignment="1" applyProtection="1">
      <alignment vertical="top" wrapText="1"/>
    </xf>
    <xf numFmtId="0" fontId="0" fillId="9" borderId="43" xfId="0" applyFill="1" applyBorder="1" applyAlignment="1" applyProtection="1">
      <alignment vertical="top" wrapText="1"/>
    </xf>
    <xf numFmtId="0" fontId="0" fillId="9" borderId="0" xfId="0" applyFill="1" applyAlignment="1" applyProtection="1">
      <alignment vertical="top" wrapText="1"/>
    </xf>
    <xf numFmtId="0" fontId="0" fillId="9" borderId="52" xfId="0" applyFill="1" applyBorder="1" applyAlignment="1" applyProtection="1">
      <alignment vertical="top" wrapText="1"/>
    </xf>
    <xf numFmtId="0" fontId="0" fillId="9" borderId="42" xfId="0" applyFill="1" applyBorder="1" applyAlignment="1" applyProtection="1">
      <alignment vertical="top" wrapText="1"/>
    </xf>
    <xf numFmtId="0" fontId="0" fillId="9" borderId="33" xfId="0" applyFill="1" applyBorder="1" applyAlignment="1" applyProtection="1">
      <alignment vertical="top" wrapText="1"/>
    </xf>
    <xf numFmtId="0" fontId="0" fillId="9" borderId="53" xfId="0" applyFill="1" applyBorder="1" applyAlignment="1" applyProtection="1">
      <alignment vertical="top" wrapText="1"/>
    </xf>
    <xf numFmtId="0" fontId="57" fillId="11" borderId="0" xfId="0" applyFont="1" applyFill="1" applyAlignment="1" applyProtection="1">
      <alignment horizontal="left" indent="1"/>
    </xf>
    <xf numFmtId="0" fontId="57" fillId="11" borderId="0" xfId="0" applyFont="1" applyFill="1" applyProtection="1"/>
    <xf numFmtId="0" fontId="54" fillId="11" borderId="0" xfId="0" applyFont="1" applyFill="1" applyProtection="1"/>
    <xf numFmtId="0" fontId="54" fillId="2" borderId="0" xfId="0" applyFont="1" applyFill="1" applyAlignment="1" applyProtection="1">
      <alignment horizontal="right" indent="1"/>
    </xf>
    <xf numFmtId="0" fontId="11" fillId="2" borderId="1" xfId="0" applyFont="1" applyFill="1" applyBorder="1" applyAlignment="1" applyProtection="1">
      <alignment horizontal="left" indent="1"/>
    </xf>
    <xf numFmtId="0" fontId="42" fillId="9" borderId="55" xfId="0" applyFont="1" applyFill="1" applyBorder="1" applyAlignment="1" applyProtection="1">
      <alignment vertical="top" wrapText="1"/>
    </xf>
    <xf numFmtId="0" fontId="0" fillId="9" borderId="27" xfId="0" applyFill="1" applyBorder="1" applyAlignment="1" applyProtection="1">
      <alignment horizontal="center"/>
    </xf>
    <xf numFmtId="0" fontId="0" fillId="9" borderId="28" xfId="0" applyFill="1" applyBorder="1" applyAlignment="1" applyProtection="1">
      <alignment horizontal="center"/>
    </xf>
    <xf numFmtId="0" fontId="0" fillId="9" borderId="27" xfId="0" applyFill="1" applyBorder="1" applyProtection="1"/>
    <xf numFmtId="0" fontId="0" fillId="9" borderId="28" xfId="0" applyFill="1" applyBorder="1" applyProtection="1"/>
    <xf numFmtId="0" fontId="66" fillId="2" borderId="0" xfId="0" applyFont="1" applyFill="1" applyAlignment="1" applyProtection="1">
      <alignment horizontal="left" indent="1"/>
    </xf>
    <xf numFmtId="0" fontId="66" fillId="2" borderId="0" xfId="0" applyFont="1" applyFill="1" applyProtection="1"/>
    <xf numFmtId="0" fontId="67" fillId="2" borderId="0" xfId="0" applyFont="1" applyFill="1" applyAlignment="1" applyProtection="1">
      <alignment horizontal="center" vertical="center"/>
    </xf>
    <xf numFmtId="0" fontId="56" fillId="0" borderId="89" xfId="0" applyFont="1" applyBorder="1" applyAlignment="1" applyProtection="1">
      <alignment horizontal="left" vertical="center"/>
      <protection locked="0"/>
    </xf>
    <xf numFmtId="0" fontId="56" fillId="0" borderId="93" xfId="0" applyFont="1" applyBorder="1" applyAlignment="1" applyProtection="1">
      <alignment horizontal="left" vertical="center"/>
      <protection locked="0"/>
    </xf>
    <xf numFmtId="0" fontId="19" fillId="0" borderId="94" xfId="0" applyFont="1" applyBorder="1" applyAlignment="1" applyProtection="1">
      <alignment horizontal="left" vertical="center"/>
      <protection locked="0"/>
    </xf>
    <xf numFmtId="49" fontId="56" fillId="0" borderId="89" xfId="0" applyNumberFormat="1" applyFont="1" applyBorder="1" applyAlignment="1" applyProtection="1">
      <alignment horizontal="left" vertical="center"/>
      <protection locked="0"/>
    </xf>
    <xf numFmtId="0" fontId="56" fillId="0" borderId="106" xfId="0" applyFont="1" applyBorder="1" applyAlignment="1" applyProtection="1">
      <alignment horizontal="left" vertical="center"/>
      <protection locked="0"/>
    </xf>
    <xf numFmtId="49" fontId="38" fillId="0" borderId="107" xfId="0" applyNumberFormat="1" applyFont="1" applyBorder="1" applyAlignment="1" applyProtection="1">
      <alignment horizontal="left" vertical="center"/>
      <protection locked="0"/>
    </xf>
    <xf numFmtId="49" fontId="19" fillId="0" borderId="108" xfId="0" applyNumberFormat="1" applyFont="1" applyBorder="1" applyAlignment="1" applyProtection="1">
      <alignment vertical="center"/>
      <protection locked="0"/>
    </xf>
    <xf numFmtId="0" fontId="19" fillId="0" borderId="89" xfId="0" applyFont="1" applyBorder="1" applyAlignment="1" applyProtection="1">
      <alignment vertical="center"/>
      <protection locked="0"/>
    </xf>
    <xf numFmtId="0" fontId="19" fillId="0" borderId="93" xfId="0" applyFont="1" applyBorder="1" applyAlignment="1" applyProtection="1">
      <alignment horizontal="center" vertical="center"/>
      <protection locked="0"/>
    </xf>
    <xf numFmtId="0" fontId="19" fillId="0" borderId="94" xfId="0" applyFont="1" applyBorder="1" applyAlignment="1" applyProtection="1">
      <alignment horizontal="center" vertical="center"/>
      <protection locked="0"/>
    </xf>
    <xf numFmtId="0" fontId="19" fillId="0" borderId="106" xfId="0" applyFont="1" applyBorder="1" applyAlignment="1" applyProtection="1">
      <alignment vertical="center"/>
      <protection locked="0"/>
    </xf>
    <xf numFmtId="0" fontId="0" fillId="0" borderId="107" xfId="0" applyBorder="1" applyProtection="1">
      <protection locked="0"/>
    </xf>
    <xf numFmtId="0" fontId="0" fillId="0" borderId="108" xfId="0" applyBorder="1" applyProtection="1">
      <protection locked="0"/>
    </xf>
    <xf numFmtId="0" fontId="0" fillId="2" borderId="26" xfId="0" applyFill="1" applyBorder="1" applyProtection="1">
      <protection locked="0"/>
    </xf>
    <xf numFmtId="0" fontId="19" fillId="0" borderId="115" xfId="0" applyFont="1" applyBorder="1" applyAlignment="1" applyProtection="1">
      <alignment horizontal="center" vertical="center"/>
      <protection locked="0"/>
    </xf>
    <xf numFmtId="0" fontId="19" fillId="0" borderId="116" xfId="0" applyFont="1" applyBorder="1" applyAlignment="1" applyProtection="1">
      <alignment horizontal="center" vertical="center"/>
      <protection locked="0"/>
    </xf>
  </cellXfs>
  <cellStyles count="4">
    <cellStyle name="Hyperlänk" xfId="1" builtinId="8"/>
    <cellStyle name="Normal" xfId="0" builtinId="0"/>
    <cellStyle name="Normal 2" xfId="2" xr:uid="{00000000-0005-0000-0000-000002000000}"/>
    <cellStyle name="Tusental"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mailto:salessupport@elmia.s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http://www.elmia.se/For-utstallare/Din-monter/Monterservice/" TargetMode="External"/><Relationship Id="rId3" Type="http://schemas.openxmlformats.org/officeDocument/2006/relationships/image" Target="../media/image4.png"/><Relationship Id="rId7" Type="http://schemas.openxmlformats.org/officeDocument/2006/relationships/image" Target="../media/image6.pn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hyperlink" Target="http://www.elmia.se/For-utstallare/Din-monter/Monterpaket/" TargetMode="External"/><Relationship Id="rId5" Type="http://schemas.openxmlformats.org/officeDocument/2006/relationships/image" Target="../media/image5.png"/><Relationship Id="rId10" Type="http://schemas.openxmlformats.org/officeDocument/2006/relationships/hyperlink" Target="mailto:salessupport@elmia.se" TargetMode="External"/><Relationship Id="rId4" Type="http://schemas.openxmlformats.org/officeDocument/2006/relationships/hyperlink" Target="http://www.elmia.se/For-utstallare/Din-monter/Monterdesign/" TargetMode="External"/><Relationship Id="rId9"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20.png"/><Relationship Id="rId18" Type="http://schemas.openxmlformats.org/officeDocument/2006/relationships/image" Target="../media/image25.png"/><Relationship Id="rId26" Type="http://schemas.openxmlformats.org/officeDocument/2006/relationships/image" Target="../media/image33.png"/><Relationship Id="rId3" Type="http://schemas.openxmlformats.org/officeDocument/2006/relationships/image" Target="../media/image10.wmf"/><Relationship Id="rId21" Type="http://schemas.openxmlformats.org/officeDocument/2006/relationships/image" Target="../media/image28.png"/><Relationship Id="rId34" Type="http://schemas.openxmlformats.org/officeDocument/2006/relationships/image" Target="../media/image41.png"/><Relationship Id="rId7" Type="http://schemas.openxmlformats.org/officeDocument/2006/relationships/image" Target="../media/image14.png"/><Relationship Id="rId12" Type="http://schemas.openxmlformats.org/officeDocument/2006/relationships/image" Target="../media/image19.png"/><Relationship Id="rId17" Type="http://schemas.openxmlformats.org/officeDocument/2006/relationships/image" Target="../media/image24.png"/><Relationship Id="rId25" Type="http://schemas.openxmlformats.org/officeDocument/2006/relationships/image" Target="../media/image32.png"/><Relationship Id="rId33" Type="http://schemas.openxmlformats.org/officeDocument/2006/relationships/image" Target="../media/image40.png"/><Relationship Id="rId2" Type="http://schemas.openxmlformats.org/officeDocument/2006/relationships/image" Target="../media/image4.png"/><Relationship Id="rId16" Type="http://schemas.openxmlformats.org/officeDocument/2006/relationships/image" Target="../media/image23.png"/><Relationship Id="rId20" Type="http://schemas.openxmlformats.org/officeDocument/2006/relationships/image" Target="../media/image27.png"/><Relationship Id="rId29" Type="http://schemas.openxmlformats.org/officeDocument/2006/relationships/image" Target="../media/image36.png"/><Relationship Id="rId1" Type="http://schemas.openxmlformats.org/officeDocument/2006/relationships/image" Target="../media/image9.jpeg"/><Relationship Id="rId6" Type="http://schemas.openxmlformats.org/officeDocument/2006/relationships/image" Target="../media/image13.png"/><Relationship Id="rId11" Type="http://schemas.openxmlformats.org/officeDocument/2006/relationships/image" Target="../media/image18.png"/><Relationship Id="rId24" Type="http://schemas.openxmlformats.org/officeDocument/2006/relationships/image" Target="../media/image31.png"/><Relationship Id="rId32" Type="http://schemas.openxmlformats.org/officeDocument/2006/relationships/image" Target="../media/image39.png"/><Relationship Id="rId37" Type="http://schemas.openxmlformats.org/officeDocument/2006/relationships/image" Target="../media/image44.png"/><Relationship Id="rId5" Type="http://schemas.openxmlformats.org/officeDocument/2006/relationships/image" Target="../media/image12.png"/><Relationship Id="rId15" Type="http://schemas.openxmlformats.org/officeDocument/2006/relationships/image" Target="../media/image22.png"/><Relationship Id="rId23" Type="http://schemas.openxmlformats.org/officeDocument/2006/relationships/image" Target="../media/image30.png"/><Relationship Id="rId28" Type="http://schemas.openxmlformats.org/officeDocument/2006/relationships/image" Target="../media/image35.png"/><Relationship Id="rId36" Type="http://schemas.openxmlformats.org/officeDocument/2006/relationships/image" Target="../media/image43.png"/><Relationship Id="rId10" Type="http://schemas.openxmlformats.org/officeDocument/2006/relationships/image" Target="../media/image17.png"/><Relationship Id="rId19" Type="http://schemas.openxmlformats.org/officeDocument/2006/relationships/image" Target="../media/image26.png"/><Relationship Id="rId31" Type="http://schemas.openxmlformats.org/officeDocument/2006/relationships/image" Target="../media/image38.png"/><Relationship Id="rId4" Type="http://schemas.openxmlformats.org/officeDocument/2006/relationships/image" Target="../media/image11.jpeg"/><Relationship Id="rId9" Type="http://schemas.openxmlformats.org/officeDocument/2006/relationships/image" Target="../media/image16.png"/><Relationship Id="rId14" Type="http://schemas.openxmlformats.org/officeDocument/2006/relationships/image" Target="../media/image21.png"/><Relationship Id="rId22" Type="http://schemas.openxmlformats.org/officeDocument/2006/relationships/image" Target="../media/image29.png"/><Relationship Id="rId27" Type="http://schemas.openxmlformats.org/officeDocument/2006/relationships/image" Target="../media/image34.png"/><Relationship Id="rId30" Type="http://schemas.openxmlformats.org/officeDocument/2006/relationships/image" Target="../media/image37.png"/><Relationship Id="rId35" Type="http://schemas.openxmlformats.org/officeDocument/2006/relationships/image" Target="../media/image4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7.jpeg"/><Relationship Id="rId1" Type="http://schemas.openxmlformats.org/officeDocument/2006/relationships/image" Target="../media/image46.jpeg"/></Relationships>
</file>

<file path=xl/drawings/_rels/drawing7.xml.rels><?xml version="1.0" encoding="UTF-8" standalone="yes"?>
<Relationships xmlns="http://schemas.openxmlformats.org/package/2006/relationships"><Relationship Id="rId3" Type="http://schemas.openxmlformats.org/officeDocument/2006/relationships/hyperlink" Target="https://www.elmia.se/For-utstallare/stall-ut/Tekniska-bestammelser/" TargetMode="External"/><Relationship Id="rId2" Type="http://schemas.openxmlformats.org/officeDocument/2006/relationships/hyperlink" Target="http://www.elmia.se/For-utstallare/Tekniska-bestammelser/" TargetMode="External"/><Relationship Id="rId1" Type="http://schemas.openxmlformats.org/officeDocument/2006/relationships/hyperlink" Target="https://www.elmia.se/en/about-elmia/general-terms-conditions/" TargetMode="External"/><Relationship Id="rId5" Type="http://schemas.openxmlformats.org/officeDocument/2006/relationships/image" Target="../media/image48.png"/><Relationship Id="rId4" Type="http://schemas.openxmlformats.org/officeDocument/2006/relationships/hyperlink" Target="mailto:productionservice@elmia.se?subject=Ans&#246;kan%20om%20byggtids&#228;ndring" TargetMode="External"/></Relationships>
</file>

<file path=xl/drawings/_rels/drawing8.xml.rels><?xml version="1.0" encoding="UTF-8" standalone="yes"?>
<Relationships xmlns="http://schemas.openxmlformats.org/package/2006/relationships"><Relationship Id="rId3" Type="http://schemas.openxmlformats.org/officeDocument/2006/relationships/hyperlink" Target="http://www.elmia.se/For-utstallare/Tekniska-bestammelser/" TargetMode="External"/><Relationship Id="rId2" Type="http://schemas.openxmlformats.org/officeDocument/2006/relationships/hyperlink" Target="https://www.elmia.se/For-utstallare/stall-ut/Tekniska-bestammelser/" TargetMode="External"/><Relationship Id="rId1" Type="http://schemas.openxmlformats.org/officeDocument/2006/relationships/image" Target="../media/image49.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editAs="oneCell">
    <xdr:from>
      <xdr:col>1</xdr:col>
      <xdr:colOff>113393</xdr:colOff>
      <xdr:row>1</xdr:row>
      <xdr:rowOff>60273</xdr:rowOff>
    </xdr:from>
    <xdr:to>
      <xdr:col>4</xdr:col>
      <xdr:colOff>231910</xdr:colOff>
      <xdr:row>3</xdr:row>
      <xdr:rowOff>90714</xdr:rowOff>
    </xdr:to>
    <xdr:pic>
      <xdr:nvPicPr>
        <xdr:cNvPr id="3650" name="Bildobjekt 1" descr="ElmiaCMYK">
          <a:extLst>
            <a:ext uri="{FF2B5EF4-FFF2-40B4-BE49-F238E27FC236}">
              <a16:creationId xmlns:a16="http://schemas.microsoft.com/office/drawing/2014/main" id="{00000000-0008-0000-0000-0000420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107" y="150987"/>
          <a:ext cx="2136910" cy="449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180975</xdr:colOff>
      <xdr:row>10</xdr:row>
      <xdr:rowOff>276225</xdr:rowOff>
    </xdr:from>
    <xdr:to>
      <xdr:col>4</xdr:col>
      <xdr:colOff>342900</xdr:colOff>
      <xdr:row>12</xdr:row>
      <xdr:rowOff>0</xdr:rowOff>
    </xdr:to>
    <xdr:sp macro="" textlink="">
      <xdr:nvSpPr>
        <xdr:cNvPr id="2" name="textruta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847725" y="2209800"/>
          <a:ext cx="15621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endParaRPr lang="sv-SE"/>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228600</xdr:colOff>
      <xdr:row>2</xdr:row>
      <xdr:rowOff>38100</xdr:rowOff>
    </xdr:from>
    <xdr:to>
      <xdr:col>1</xdr:col>
      <xdr:colOff>2143125</xdr:colOff>
      <xdr:row>4</xdr:row>
      <xdr:rowOff>0</xdr:rowOff>
    </xdr:to>
    <xdr:pic>
      <xdr:nvPicPr>
        <xdr:cNvPr id="76800" name="Bildobjekt 1" descr="ElmiaCMYK">
          <a:extLst>
            <a:ext uri="{FF2B5EF4-FFF2-40B4-BE49-F238E27FC236}">
              <a16:creationId xmlns:a16="http://schemas.microsoft.com/office/drawing/2014/main" id="{00000000-0008-0000-0100-0000002C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19145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21</xdr:row>
      <xdr:rowOff>152400</xdr:rowOff>
    </xdr:from>
    <xdr:to>
      <xdr:col>5</xdr:col>
      <xdr:colOff>942975</xdr:colOff>
      <xdr:row>26</xdr:row>
      <xdr:rowOff>38100</xdr:rowOff>
    </xdr:to>
    <xdr:grpSp>
      <xdr:nvGrpSpPr>
        <xdr:cNvPr id="76801" name="Grupp 9">
          <a:extLst>
            <a:ext uri="{FF2B5EF4-FFF2-40B4-BE49-F238E27FC236}">
              <a16:creationId xmlns:a16="http://schemas.microsoft.com/office/drawing/2014/main" id="{00000000-0008-0000-0100-0000012C0100}"/>
            </a:ext>
          </a:extLst>
        </xdr:cNvPr>
        <xdr:cNvGrpSpPr>
          <a:grpSpLocks/>
        </xdr:cNvGrpSpPr>
      </xdr:nvGrpSpPr>
      <xdr:grpSpPr bwMode="auto">
        <a:xfrm>
          <a:off x="3695700" y="4229100"/>
          <a:ext cx="4657725" cy="847725"/>
          <a:chOff x="2981434" y="1680449"/>
          <a:chExt cx="2921128" cy="1128363"/>
        </a:xfrm>
      </xdr:grpSpPr>
      <xdr:sp macro="" textlink="">
        <xdr:nvSpPr>
          <xdr:cNvPr id="22" name="textruta 21">
            <a:extLst>
              <a:ext uri="{FF2B5EF4-FFF2-40B4-BE49-F238E27FC236}">
                <a16:creationId xmlns:a16="http://schemas.microsoft.com/office/drawing/2014/main" id="{00000000-0008-0000-0100-000016000000}"/>
              </a:ext>
            </a:extLst>
          </xdr:cNvPr>
          <xdr:cNvSpPr txBox="1"/>
        </xdr:nvSpPr>
        <xdr:spPr>
          <a:xfrm>
            <a:off x="2981434" y="1680449"/>
            <a:ext cx="2921128" cy="1128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tIns="36000" bIns="0" rtlCol="0" anchor="t"/>
          <a:lstStyle/>
          <a:p>
            <a:pPr rtl="0"/>
            <a:r>
              <a:rPr lang="en-gb" sz="1400" b="1">
                <a:latin typeface="+mn-lt"/>
                <a:cs typeface="Arial" panose="020B0604020202020204" pitchFamily="34" charset="0"/>
              </a:rPr>
              <a:t>PDF-användare</a:t>
            </a:r>
            <a:endParaRPr lang="sv-SE" sz="1600" b="1">
              <a:latin typeface="+mn-lt"/>
              <a:cs typeface="Arial" panose="020B0604020202020204" pitchFamily="34" charset="0"/>
            </a:endParaRPr>
          </a:p>
          <a:p>
            <a:pPr rtl="0"/>
            <a:r>
              <a:rPr lang="en-gb" sz="1100">
                <a:latin typeface="+mn-lt"/>
                <a:cs typeface="Arial" panose="020B0604020202020204" pitchFamily="34" charset="0"/>
              </a:rPr>
              <a:t>Om du väljer att skriva</a:t>
            </a:r>
            <a:r>
              <a:rPr lang="en-gb" sz="1100" baseline="0">
                <a:latin typeface="+mn-lt"/>
                <a:cs typeface="Arial" panose="020B0604020202020204" pitchFamily="34" charset="0"/>
              </a:rPr>
              <a:t> ut detta dokument får du fylla i dina </a:t>
            </a:r>
            <a:br>
              <a:rPr lang="sv-SE" sz="1100" baseline="0">
                <a:latin typeface="+mn-lt"/>
                <a:cs typeface="Arial" panose="020B0604020202020204" pitchFamily="34" charset="0"/>
              </a:rPr>
            </a:br>
            <a:r>
              <a:rPr lang="en-gb" sz="1100" baseline="0">
                <a:latin typeface="+mn-lt"/>
                <a:cs typeface="Arial" panose="020B0604020202020204" pitchFamily="34" charset="0"/>
              </a:rPr>
              <a:t>företagsfakta på samtliga blad innan du scannar in och skickar med </a:t>
            </a:r>
            <a:br>
              <a:rPr lang="sv-SE" sz="1100" baseline="0">
                <a:latin typeface="+mn-lt"/>
                <a:cs typeface="Arial" panose="020B0604020202020204" pitchFamily="34" charset="0"/>
              </a:rPr>
            </a:br>
            <a:r>
              <a:rPr lang="en-gb" sz="1100" baseline="0">
                <a:latin typeface="+mn-lt"/>
                <a:cs typeface="Arial" panose="020B0604020202020204" pitchFamily="34" charset="0"/>
              </a:rPr>
              <a:t>e-post, alternativt skriver ut och postar dokumentet.</a:t>
            </a:r>
            <a:endParaRPr lang="sv-SE" sz="1100">
              <a:latin typeface="+mn-lt"/>
              <a:cs typeface="Arial" panose="020B0604020202020204" pitchFamily="34" charset="0"/>
            </a:endParaRPr>
          </a:p>
        </xdr:txBody>
      </xdr:sp>
      <xdr:pic>
        <xdr:nvPicPr>
          <xdr:cNvPr id="76813" name="Bildobjekt 3" descr="PDF.jpg">
            <a:extLst>
              <a:ext uri="{FF2B5EF4-FFF2-40B4-BE49-F238E27FC236}">
                <a16:creationId xmlns:a16="http://schemas.microsoft.com/office/drawing/2014/main" id="{00000000-0008-0000-0100-00000D2C01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66246" y="1777442"/>
            <a:ext cx="283587" cy="404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104775</xdr:colOff>
      <xdr:row>21</xdr:row>
      <xdr:rowOff>152400</xdr:rowOff>
    </xdr:from>
    <xdr:to>
      <xdr:col>1</xdr:col>
      <xdr:colOff>3371850</xdr:colOff>
      <xdr:row>26</xdr:row>
      <xdr:rowOff>47625</xdr:rowOff>
    </xdr:to>
    <xdr:grpSp>
      <xdr:nvGrpSpPr>
        <xdr:cNvPr id="76802" name="Grupp 10">
          <a:extLst>
            <a:ext uri="{FF2B5EF4-FFF2-40B4-BE49-F238E27FC236}">
              <a16:creationId xmlns:a16="http://schemas.microsoft.com/office/drawing/2014/main" id="{00000000-0008-0000-0100-0000022C0100}"/>
            </a:ext>
          </a:extLst>
        </xdr:cNvPr>
        <xdr:cNvGrpSpPr>
          <a:grpSpLocks/>
        </xdr:cNvGrpSpPr>
      </xdr:nvGrpSpPr>
      <xdr:grpSpPr bwMode="auto">
        <a:xfrm>
          <a:off x="209550" y="4229100"/>
          <a:ext cx="3267075" cy="857250"/>
          <a:chOff x="163352" y="1680449"/>
          <a:chExt cx="3194688" cy="846278"/>
        </a:xfrm>
      </xdr:grpSpPr>
      <xdr:sp macro="" textlink="">
        <xdr:nvSpPr>
          <xdr:cNvPr id="25" name="textruta 24">
            <a:extLst>
              <a:ext uri="{FF2B5EF4-FFF2-40B4-BE49-F238E27FC236}">
                <a16:creationId xmlns:a16="http://schemas.microsoft.com/office/drawing/2014/main" id="{00000000-0008-0000-0100-000019000000}"/>
              </a:ext>
            </a:extLst>
          </xdr:cNvPr>
          <xdr:cNvSpPr txBox="1"/>
        </xdr:nvSpPr>
        <xdr:spPr>
          <a:xfrm>
            <a:off x="163352" y="1680449"/>
            <a:ext cx="3194688" cy="8462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tIns="36000" bIns="0" rtlCol="0" anchor="t"/>
          <a:lstStyle/>
          <a:p>
            <a:pPr marL="0" indent="0" rtl="0"/>
            <a:r>
              <a:rPr lang="en-gb" sz="1400" b="1">
                <a:solidFill>
                  <a:schemeClr val="dk1"/>
                </a:solidFill>
                <a:latin typeface="+mn-lt"/>
                <a:ea typeface="+mn-ea"/>
                <a:cs typeface="Arial" panose="020B0604020202020204" pitchFamily="34" charset="0"/>
              </a:rPr>
              <a:t>Excel-användare</a:t>
            </a:r>
          </a:p>
          <a:p>
            <a:pPr marL="0" indent="0" rtl="0"/>
            <a:r>
              <a:rPr lang="en-gb" sz="1100" b="0">
                <a:solidFill>
                  <a:schemeClr val="dk1"/>
                </a:solidFill>
                <a:latin typeface="+mn-lt"/>
                <a:ea typeface="+mn-ea"/>
                <a:cs typeface="Arial" panose="020B0604020202020204" pitchFamily="34" charset="0"/>
              </a:rPr>
              <a:t>Fyll i din</a:t>
            </a:r>
            <a:r>
              <a:rPr lang="en-gb" sz="1100" b="0" baseline="0">
                <a:solidFill>
                  <a:schemeClr val="dk1"/>
                </a:solidFill>
                <a:latin typeface="+mn-lt"/>
                <a:ea typeface="+mn-ea"/>
                <a:cs typeface="Arial" panose="020B0604020202020204" pitchFamily="34" charset="0"/>
              </a:rPr>
              <a:t> företagsfakta direkt i denna flik </a:t>
            </a:r>
            <a:br>
              <a:rPr lang="sv-SE" sz="1100" b="0" baseline="0">
                <a:solidFill>
                  <a:schemeClr val="dk1"/>
                </a:solidFill>
                <a:latin typeface="+mn-lt"/>
                <a:ea typeface="+mn-ea"/>
                <a:cs typeface="Arial" panose="020B0604020202020204" pitchFamily="34" charset="0"/>
              </a:rPr>
            </a:br>
            <a:r>
              <a:rPr lang="en-gb" sz="1100" b="0" baseline="0">
                <a:solidFill>
                  <a:schemeClr val="dk1"/>
                </a:solidFill>
                <a:latin typeface="+mn-lt"/>
                <a:ea typeface="+mn-ea"/>
                <a:cs typeface="Arial" panose="020B0604020202020204" pitchFamily="34" charset="0"/>
              </a:rPr>
              <a:t>så följer informationen med automatiskt </a:t>
            </a:r>
            <a:br>
              <a:rPr lang="sv-SE" sz="1100" b="0" baseline="0">
                <a:solidFill>
                  <a:schemeClr val="dk1"/>
                </a:solidFill>
                <a:latin typeface="+mn-lt"/>
                <a:ea typeface="+mn-ea"/>
                <a:cs typeface="Arial" panose="020B0604020202020204" pitchFamily="34" charset="0"/>
              </a:rPr>
            </a:br>
            <a:r>
              <a:rPr lang="en-gb" sz="1100" b="0" baseline="0">
                <a:solidFill>
                  <a:schemeClr val="dk1"/>
                </a:solidFill>
                <a:latin typeface="+mn-lt"/>
                <a:ea typeface="+mn-ea"/>
                <a:cs typeface="Arial" panose="020B0604020202020204" pitchFamily="34" charset="0"/>
              </a:rPr>
              <a:t>till övriga blad. </a:t>
            </a:r>
            <a:endParaRPr lang="sv-SE" sz="1100" b="1">
              <a:solidFill>
                <a:schemeClr val="dk1"/>
              </a:solidFill>
              <a:latin typeface="+mn-lt"/>
              <a:ea typeface="+mn-ea"/>
              <a:cs typeface="Arial" panose="020B0604020202020204" pitchFamily="34" charset="0"/>
            </a:endParaRPr>
          </a:p>
        </xdr:txBody>
      </xdr:sp>
      <xdr:pic>
        <xdr:nvPicPr>
          <xdr:cNvPr id="76811" name="Bildobjekt 4" descr="excel.png">
            <a:extLst>
              <a:ext uri="{FF2B5EF4-FFF2-40B4-BE49-F238E27FC236}">
                <a16:creationId xmlns:a16="http://schemas.microsoft.com/office/drawing/2014/main" id="{00000000-0008-0000-0100-00000B2C01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66120" y="1718637"/>
            <a:ext cx="369203" cy="36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122020</xdr:colOff>
      <xdr:row>5</xdr:row>
      <xdr:rowOff>61630</xdr:rowOff>
    </xdr:from>
    <xdr:to>
      <xdr:col>5</xdr:col>
      <xdr:colOff>962461</xdr:colOff>
      <xdr:row>20</xdr:row>
      <xdr:rowOff>95250</xdr:rowOff>
    </xdr:to>
    <xdr:sp macro="" textlink="">
      <xdr:nvSpPr>
        <xdr:cNvPr id="27" name="textruta 26">
          <a:extLst>
            <a:ext uri="{FF2B5EF4-FFF2-40B4-BE49-F238E27FC236}">
              <a16:creationId xmlns:a16="http://schemas.microsoft.com/office/drawing/2014/main" id="{00000000-0008-0000-0100-00001B000000}"/>
            </a:ext>
          </a:extLst>
        </xdr:cNvPr>
        <xdr:cNvSpPr txBox="1"/>
      </xdr:nvSpPr>
      <xdr:spPr>
        <a:xfrm>
          <a:off x="249020" y="1014130"/>
          <a:ext cx="8428691" cy="297578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gb" sz="1200" b="0">
              <a:latin typeface="Calibri" panose="020F0502020204030204" pitchFamily="34" charset="0"/>
              <a:cs typeface="Arial" panose="020B0604020202020204" pitchFamily="34" charset="0"/>
            </a:rPr>
            <a:t>I detta underlag gör du beställningar och </a:t>
          </a:r>
          <a:r>
            <a:rPr lang="en-gb" sz="1200" b="0" baseline="0">
              <a:latin typeface="Calibri" panose="020F0502020204030204" pitchFamily="34" charset="0"/>
              <a:cs typeface="Arial" panose="020B0604020202020204" pitchFamily="34" charset="0"/>
            </a:rPr>
            <a:t>ansökningar inför ditt deltagande som utställare på Elmia AB. </a:t>
          </a:r>
          <a:br>
            <a:rPr lang="sv-SE" sz="1200" b="0" baseline="0">
              <a:latin typeface="Calibri" panose="020F0502020204030204" pitchFamily="34" charset="0"/>
              <a:cs typeface="Arial" panose="020B0604020202020204" pitchFamily="34" charset="0"/>
            </a:rPr>
          </a:br>
          <a:r>
            <a:rPr lang="en-gb" sz="1200" b="0" baseline="0">
              <a:latin typeface="Calibri" panose="020F0502020204030204" pitchFamily="34" charset="0"/>
              <a:cs typeface="Arial" panose="020B0604020202020204" pitchFamily="34" charset="0"/>
            </a:rPr>
            <a:t>Ytterligare beställningar kan även göras på "Mina sidor" på mässans webbsida, under fliken För utställare (logga in till höger vid nyckelsymbolen). </a:t>
          </a:r>
        </a:p>
        <a:p>
          <a:pPr marL="0" marR="0" indent="0" defTabSz="914400" rtl="0" eaLnBrk="1" fontAlgn="auto" latinLnBrk="0" hangingPunct="1">
            <a:lnSpc>
              <a:spcPct val="100000"/>
            </a:lnSpc>
            <a:spcBef>
              <a:spcPts val="0"/>
            </a:spcBef>
            <a:spcAft>
              <a:spcPts val="0"/>
            </a:spcAft>
            <a:buClrTx/>
            <a:buSzTx/>
            <a:buFontTx/>
            <a:buNone/>
            <a:tabLst/>
            <a:defRPr/>
          </a:pPr>
          <a:endParaRPr lang="sv-SE" sz="1200" b="0" baseline="0">
            <a:solidFill>
              <a:schemeClr val="dk1"/>
            </a:solidFill>
            <a:effectLst/>
            <a:latin typeface="Calibri" panose="020F0502020204030204" pitchFamily="34" charset="0"/>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gb" sz="1200" b="0" baseline="0">
              <a:solidFill>
                <a:schemeClr val="dk1"/>
              </a:solidFill>
              <a:effectLst/>
              <a:latin typeface="Calibri" panose="020F0502020204030204" pitchFamily="34" charset="0"/>
              <a:ea typeface="+mn-ea"/>
              <a:cs typeface="Arial" panose="020B0604020202020204" pitchFamily="34" charset="0"/>
            </a:rPr>
            <a:t>Börja alltid med att fylla i dina egna företagsuppgifter på detta blad. Vi rekommenderar att du använder vårt Excelunderlag och mejlar filen till </a:t>
          </a:r>
          <a:r>
            <a:rPr lang="en-gb" sz="1200" b="1" u="sng" baseline="0">
              <a:solidFill>
                <a:schemeClr val="accent2">
                  <a:lumMod val="60000"/>
                  <a:lumOff val="40000"/>
                </a:schemeClr>
              </a:solidFill>
              <a:effectLst/>
              <a:latin typeface="Calibri" panose="020F0502020204030204" pitchFamily="34" charset="0"/>
              <a:ea typeface="+mn-ea"/>
              <a:cs typeface="Arial" panose="020B0604020202020204" pitchFamily="34" charset="0"/>
            </a:rPr>
            <a:t>salessupport@elmia.se</a:t>
          </a:r>
          <a:r>
            <a:rPr lang="en-gb" sz="1200" b="1" baseline="0">
              <a:solidFill>
                <a:schemeClr val="accent2">
                  <a:lumMod val="60000"/>
                  <a:lumOff val="40000"/>
                </a:schemeClr>
              </a:solidFill>
              <a:effectLst/>
              <a:latin typeface="Calibri" panose="020F0502020204030204" pitchFamily="34" charset="0"/>
              <a:ea typeface="+mn-ea"/>
              <a:cs typeface="Arial" panose="020B0604020202020204" pitchFamily="34" charset="0"/>
            </a:rPr>
            <a:t> </a:t>
          </a:r>
          <a:r>
            <a:rPr lang="en-gb" sz="1200" b="0" baseline="0">
              <a:solidFill>
                <a:schemeClr val="dk1"/>
              </a:solidFill>
              <a:effectLst/>
              <a:latin typeface="Calibri" panose="020F0502020204030204" pitchFamily="34" charset="0"/>
              <a:ea typeface="+mn-ea"/>
              <a:cs typeface="Arial" panose="020B0604020202020204" pitchFamily="34" charset="0"/>
            </a:rPr>
            <a:t>när du är klar.</a:t>
          </a:r>
          <a:endParaRPr lang="sv-SE" sz="1200">
            <a:effectLst/>
            <a:latin typeface="Calibri" panose="020F0502020204030204" pitchFamily="34" charset="0"/>
            <a:cs typeface="Arial" panose="020B0604020202020204" pitchFamily="34" charset="0"/>
          </a:endParaRPr>
        </a:p>
        <a:p>
          <a:pPr rtl="0"/>
          <a:endParaRPr lang="sv-SE" sz="1200" b="0" baseline="0">
            <a:latin typeface="Calibri" panose="020F050202020403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gb" sz="1200" b="0" baseline="0">
              <a:latin typeface="Calibri" panose="020F0502020204030204" pitchFamily="34" charset="0"/>
              <a:cs typeface="Arial" panose="020B0604020202020204" pitchFamily="34" charset="0"/>
            </a:rPr>
            <a:t>Vänligen skicka in dessa beställningar i god tid innan deadline. </a:t>
          </a:r>
          <a:r>
            <a:rPr lang="en-gb" sz="1200" b="0" baseline="0">
              <a:solidFill>
                <a:schemeClr val="dk1"/>
              </a:solidFill>
              <a:effectLst/>
              <a:latin typeface="Calibri" panose="020F0502020204030204" pitchFamily="34" charset="0"/>
              <a:ea typeface="+mn-ea"/>
              <a:cs typeface="Arial" panose="020B0604020202020204" pitchFamily="34" charset="0"/>
            </a:rPr>
            <a:t>Du hittar aktuella datum i </a:t>
          </a:r>
          <a:r>
            <a:rPr lang="en-gb" sz="1200" b="1" i="0" baseline="0">
              <a:solidFill>
                <a:schemeClr val="dk1"/>
              </a:solidFill>
              <a:effectLst/>
              <a:latin typeface="Calibri" panose="020F0502020204030204" pitchFamily="34" charset="0"/>
              <a:ea typeface="+mn-ea"/>
              <a:cs typeface="Arial" panose="020B0604020202020204" pitchFamily="34" charset="0"/>
            </a:rPr>
            <a:t>Utställarguiden</a:t>
          </a:r>
          <a:r>
            <a:rPr lang="en-gb" sz="1200" b="0" i="1" baseline="0">
              <a:solidFill>
                <a:schemeClr val="dk1"/>
              </a:solidFill>
              <a:effectLst/>
              <a:latin typeface="Calibri" panose="020F0502020204030204" pitchFamily="34" charset="0"/>
              <a:ea typeface="+mn-ea"/>
              <a:cs typeface="Arial" panose="020B0604020202020204" pitchFamily="34" charset="0"/>
            </a:rPr>
            <a:t> </a:t>
          </a:r>
          <a:r>
            <a:rPr lang="en-gb" sz="1200" b="0" i="0" baseline="0">
              <a:solidFill>
                <a:schemeClr val="dk1"/>
              </a:solidFill>
              <a:effectLst/>
              <a:latin typeface="Calibri" panose="020F0502020204030204" pitchFamily="34" charset="0"/>
              <a:ea typeface="+mn-ea"/>
              <a:cs typeface="Arial" panose="020B0604020202020204" pitchFamily="34" charset="0"/>
            </a:rPr>
            <a:t>p</a:t>
          </a:r>
          <a:r>
            <a:rPr lang="en-gb" sz="1200" b="0" baseline="0">
              <a:solidFill>
                <a:schemeClr val="dk1"/>
              </a:solidFill>
              <a:effectLst/>
              <a:latin typeface="Calibri" panose="020F0502020204030204" pitchFamily="34" charset="0"/>
              <a:ea typeface="+mn-ea"/>
              <a:cs typeface="Arial" panose="020B0604020202020204" pitchFamily="34" charset="0"/>
            </a:rPr>
            <a:t>å mässans webbsida. </a:t>
          </a:r>
          <a:r>
            <a:rPr lang="en-gb" sz="1200" baseline="0">
              <a:solidFill>
                <a:schemeClr val="dk1"/>
              </a:solidFill>
              <a:effectLst/>
              <a:latin typeface="Calibri" panose="020F0502020204030204" pitchFamily="34" charset="0"/>
              <a:ea typeface="+mn-ea"/>
              <a:cs typeface="Arial" panose="020B0604020202020204" pitchFamily="34" charset="0"/>
            </a:rPr>
            <a:t>Beställningar inkomna efter deadline debiteras med en extra avgift på 50%. Detta gäller även beställningar på plats. Gäller ej växter eller beställningar av förbrukningsartiklar gjorda i mässhopen i Informationen. </a:t>
          </a:r>
        </a:p>
        <a:p>
          <a:pPr rtl="0"/>
          <a:endParaRPr lang="sv-SE" sz="1200" baseline="0">
            <a:solidFill>
              <a:schemeClr val="dk1"/>
            </a:solidFill>
            <a:effectLst/>
            <a:latin typeface="Calibri" panose="020F0502020204030204" pitchFamily="34" charset="0"/>
            <a:ea typeface="+mn-ea"/>
            <a:cs typeface="Arial" panose="020B0604020202020204" pitchFamily="34" charset="0"/>
          </a:endParaRPr>
        </a:p>
        <a:p>
          <a:pPr rtl="0"/>
          <a:r>
            <a:rPr lang="en-gb" sz="1200" baseline="0">
              <a:solidFill>
                <a:schemeClr val="dk1"/>
              </a:solidFill>
              <a:effectLst/>
              <a:latin typeface="Calibri" panose="020F0502020204030204" pitchFamily="34" charset="0"/>
              <a:ea typeface="+mn-ea"/>
              <a:cs typeface="Arial" panose="020B0604020202020204" pitchFamily="34" charset="0"/>
            </a:rPr>
            <a:t>Utställaren har ansvaret för all utrustning i montern, såväl egen som hyrd, under hela mässperioden. Skada på eller förlust av utrustning hyrd av Elmia AB debiteras Utställaren. Elmia AB rekommenderar därför utställaren att teckna erforderlig försäkring.</a:t>
          </a:r>
          <a:endParaRPr lang="sv-SE" sz="1200">
            <a:effectLst/>
            <a:latin typeface="Calibri" panose="020F0502020204030204" pitchFamily="34" charset="0"/>
            <a:cs typeface="Arial" panose="020B0604020202020204" pitchFamily="34" charset="0"/>
          </a:endParaRPr>
        </a:p>
        <a:p>
          <a:pPr rtl="0"/>
          <a:endParaRPr lang="sv-SE" sz="1200" b="0" baseline="0">
            <a:latin typeface="Calibri Light" panose="020F0302020204030204" pitchFamily="34" charset="0"/>
            <a:cs typeface="Arial" panose="020B0604020202020204" pitchFamily="34" charset="0"/>
          </a:endParaRPr>
        </a:p>
      </xdr:txBody>
    </xdr:sp>
    <xdr:clientData/>
  </xdr:twoCellAnchor>
  <xdr:twoCellAnchor>
    <xdr:from>
      <xdr:col>1</xdr:col>
      <xdr:colOff>145676</xdr:colOff>
      <xdr:row>50</xdr:row>
      <xdr:rowOff>148167</xdr:rowOff>
    </xdr:from>
    <xdr:to>
      <xdr:col>5</xdr:col>
      <xdr:colOff>918883</xdr:colOff>
      <xdr:row>65</xdr:row>
      <xdr:rowOff>52907</xdr:rowOff>
    </xdr:to>
    <xdr:sp macro="" textlink="">
      <xdr:nvSpPr>
        <xdr:cNvPr id="5" name="textruta 4">
          <a:extLst>
            <a:ext uri="{FF2B5EF4-FFF2-40B4-BE49-F238E27FC236}">
              <a16:creationId xmlns:a16="http://schemas.microsoft.com/office/drawing/2014/main" id="{00000000-0008-0000-0100-000005000000}"/>
            </a:ext>
          </a:extLst>
        </xdr:cNvPr>
        <xdr:cNvSpPr txBox="1"/>
      </xdr:nvSpPr>
      <xdr:spPr>
        <a:xfrm>
          <a:off x="272676" y="9958917"/>
          <a:ext cx="8361457" cy="27622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gb" sz="1600" b="1" baseline="0">
              <a:latin typeface="Arial" panose="020B0604020202020204" pitchFamily="34" charset="0"/>
              <a:cs typeface="Arial" panose="020B0604020202020204" pitchFamily="34" charset="0"/>
            </a:rPr>
            <a:t>Få </a:t>
          </a:r>
          <a:r>
            <a:rPr lang="en-gb" sz="1600" b="1">
              <a:latin typeface="Arial" panose="020B0604020202020204" pitchFamily="34" charset="0"/>
              <a:cs typeface="Arial" panose="020B0604020202020204" pitchFamily="34" charset="0"/>
            </a:rPr>
            <a:t>ut</a:t>
          </a:r>
          <a:r>
            <a:rPr lang="en-gb" sz="1600" b="1" baseline="0">
              <a:latin typeface="Arial" panose="020B0604020202020204" pitchFamily="34" charset="0"/>
              <a:cs typeface="Arial" panose="020B0604020202020204" pitchFamily="34" charset="0"/>
            </a:rPr>
            <a:t> mer av din bokade yta!</a:t>
          </a:r>
        </a:p>
        <a:p>
          <a:pPr rtl="0"/>
          <a:endParaRPr lang="sv-SE" sz="500" b="0" baseline="0">
            <a:latin typeface="Arial" panose="020B0604020202020204" pitchFamily="34" charset="0"/>
            <a:cs typeface="Arial" panose="020B0604020202020204" pitchFamily="34" charset="0"/>
          </a:endParaRPr>
        </a:p>
        <a:p>
          <a:pPr rtl="0"/>
          <a:r>
            <a:rPr lang="en-gb" sz="1400" b="0" baseline="0">
              <a:latin typeface="Arial" panose="020B0604020202020204" pitchFamily="34" charset="0"/>
              <a:cs typeface="Arial" panose="020B0604020202020204" pitchFamily="34" charset="0"/>
            </a:rPr>
            <a:t>Vi hjälper dig med både unikt designade lösningar och enklare monterpaket.</a:t>
          </a:r>
        </a:p>
        <a:p>
          <a:pPr rtl="0"/>
          <a:r>
            <a:rPr lang="en-gb" sz="1400" b="0" baseline="0">
              <a:latin typeface="Arial" panose="020B0604020202020204" pitchFamily="34" charset="0"/>
              <a:cs typeface="Arial" panose="020B0604020202020204" pitchFamily="34" charset="0"/>
            </a:rPr>
            <a:t>Klicka på bilderna nedan och läs mer på vår webb.</a:t>
          </a:r>
        </a:p>
        <a:p>
          <a:pPr rtl="0"/>
          <a:endParaRPr lang="sv-SE" sz="1400"/>
        </a:p>
      </xdr:txBody>
    </xdr:sp>
    <xdr:clientData/>
  </xdr:twoCellAnchor>
  <xdr:twoCellAnchor editAs="oneCell">
    <xdr:from>
      <xdr:col>1</xdr:col>
      <xdr:colOff>228600</xdr:colOff>
      <xdr:row>55</xdr:row>
      <xdr:rowOff>85725</xdr:rowOff>
    </xdr:from>
    <xdr:to>
      <xdr:col>1</xdr:col>
      <xdr:colOff>2838450</xdr:colOff>
      <xdr:row>64</xdr:row>
      <xdr:rowOff>142875</xdr:rowOff>
    </xdr:to>
    <xdr:pic>
      <xdr:nvPicPr>
        <xdr:cNvPr id="76805" name="Bildobjekt 5">
          <a:hlinkClick xmlns:r="http://schemas.openxmlformats.org/officeDocument/2006/relationships" r:id="rId4"/>
          <a:extLst>
            <a:ext uri="{FF2B5EF4-FFF2-40B4-BE49-F238E27FC236}">
              <a16:creationId xmlns:a16="http://schemas.microsoft.com/office/drawing/2014/main" id="{00000000-0008-0000-0100-0000052C01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33375" y="10848975"/>
          <a:ext cx="260985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2981325</xdr:colOff>
      <xdr:row>55</xdr:row>
      <xdr:rowOff>66675</xdr:rowOff>
    </xdr:from>
    <xdr:to>
      <xdr:col>3</xdr:col>
      <xdr:colOff>685800</xdr:colOff>
      <xdr:row>64</xdr:row>
      <xdr:rowOff>133350</xdr:rowOff>
    </xdr:to>
    <xdr:pic>
      <xdr:nvPicPr>
        <xdr:cNvPr id="76806" name="Bildobjekt 6">
          <a:hlinkClick xmlns:r="http://schemas.openxmlformats.org/officeDocument/2006/relationships" r:id="rId6"/>
          <a:extLst>
            <a:ext uri="{FF2B5EF4-FFF2-40B4-BE49-F238E27FC236}">
              <a16:creationId xmlns:a16="http://schemas.microsoft.com/office/drawing/2014/main" id="{00000000-0008-0000-0100-0000062C01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086100" y="10829925"/>
          <a:ext cx="263842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838200</xdr:colOff>
      <xdr:row>55</xdr:row>
      <xdr:rowOff>57150</xdr:rowOff>
    </xdr:from>
    <xdr:to>
      <xdr:col>5</xdr:col>
      <xdr:colOff>1123950</xdr:colOff>
      <xdr:row>64</xdr:row>
      <xdr:rowOff>142875</xdr:rowOff>
    </xdr:to>
    <xdr:pic>
      <xdr:nvPicPr>
        <xdr:cNvPr id="76807" name="Bildobjekt 7">
          <a:hlinkClick xmlns:r="http://schemas.openxmlformats.org/officeDocument/2006/relationships" r:id="rId8"/>
          <a:extLst>
            <a:ext uri="{FF2B5EF4-FFF2-40B4-BE49-F238E27FC236}">
              <a16:creationId xmlns:a16="http://schemas.microsoft.com/office/drawing/2014/main" id="{00000000-0008-0000-0100-0000072C01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76925" y="10820400"/>
          <a:ext cx="2657475" cy="180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1407584</xdr:colOff>
      <xdr:row>10</xdr:row>
      <xdr:rowOff>52916</xdr:rowOff>
    </xdr:from>
    <xdr:to>
      <xdr:col>1</xdr:col>
      <xdr:colOff>3196167</xdr:colOff>
      <xdr:row>11</xdr:row>
      <xdr:rowOff>21167</xdr:rowOff>
    </xdr:to>
    <xdr:sp macro="" textlink="">
      <xdr:nvSpPr>
        <xdr:cNvPr id="2" name="textruta 1">
          <a:hlinkClick xmlns:r="http://schemas.openxmlformats.org/officeDocument/2006/relationships" r:id="rId10"/>
          <a:extLst>
            <a:ext uri="{FF2B5EF4-FFF2-40B4-BE49-F238E27FC236}">
              <a16:creationId xmlns:a16="http://schemas.microsoft.com/office/drawing/2014/main" id="{00000000-0008-0000-0100-000002000000}"/>
            </a:ext>
          </a:extLst>
        </xdr:cNvPr>
        <xdr:cNvSpPr txBox="1"/>
      </xdr:nvSpPr>
      <xdr:spPr>
        <a:xfrm>
          <a:off x="1534584" y="2021416"/>
          <a:ext cx="1788583" cy="169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endParaRPr lang="sv-SE"/>
        </a:p>
      </xdr:txBody>
    </xdr:sp>
    <xdr:clientData/>
  </xdr:twoCellAnchor>
  <xdr:twoCellAnchor>
    <xdr:from>
      <xdr:col>1</xdr:col>
      <xdr:colOff>2714256</xdr:colOff>
      <xdr:row>2</xdr:row>
      <xdr:rowOff>100852</xdr:rowOff>
    </xdr:from>
    <xdr:to>
      <xdr:col>4</xdr:col>
      <xdr:colOff>597590</xdr:colOff>
      <xdr:row>4</xdr:row>
      <xdr:rowOff>123266</xdr:rowOff>
    </xdr:to>
    <xdr:sp macro="" textlink="">
      <xdr:nvSpPr>
        <xdr:cNvPr id="17" name="textruta 16">
          <a:extLst>
            <a:ext uri="{FF2B5EF4-FFF2-40B4-BE49-F238E27FC236}">
              <a16:creationId xmlns:a16="http://schemas.microsoft.com/office/drawing/2014/main" id="{00000000-0008-0000-0100-000011000000}"/>
            </a:ext>
          </a:extLst>
        </xdr:cNvPr>
        <xdr:cNvSpPr txBox="1"/>
      </xdr:nvSpPr>
      <xdr:spPr>
        <a:xfrm>
          <a:off x="2819031" y="415177"/>
          <a:ext cx="3731684" cy="470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gb" sz="1800" b="1">
              <a:latin typeface="+mn-lt"/>
              <a:cs typeface="Arial" panose="020B0604020202020204" pitchFamily="34" charset="0"/>
            </a:rPr>
            <a:t>DIN FÖRETAGSFAKTA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133350</xdr:colOff>
      <xdr:row>0</xdr:row>
      <xdr:rowOff>95250</xdr:rowOff>
    </xdr:from>
    <xdr:to>
      <xdr:col>2</xdr:col>
      <xdr:colOff>1485900</xdr:colOff>
      <xdr:row>2</xdr:row>
      <xdr:rowOff>85725</xdr:rowOff>
    </xdr:to>
    <xdr:pic>
      <xdr:nvPicPr>
        <xdr:cNvPr id="70936" name="Bildobjekt 2" descr="ElmiaCMYK">
          <a:extLst>
            <a:ext uri="{FF2B5EF4-FFF2-40B4-BE49-F238E27FC236}">
              <a16:creationId xmlns:a16="http://schemas.microsoft.com/office/drawing/2014/main" id="{00000000-0008-0000-0200-00001815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95250"/>
          <a:ext cx="2143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2340429</xdr:colOff>
      <xdr:row>1</xdr:row>
      <xdr:rowOff>1</xdr:rowOff>
    </xdr:from>
    <xdr:to>
      <xdr:col>8</xdr:col>
      <xdr:colOff>2238374</xdr:colOff>
      <xdr:row>2</xdr:row>
      <xdr:rowOff>178595</xdr:rowOff>
    </xdr:to>
    <xdr:sp macro="" textlink="">
      <xdr:nvSpPr>
        <xdr:cNvPr id="40" name="textruta 39">
          <a:extLst>
            <a:ext uri="{FF2B5EF4-FFF2-40B4-BE49-F238E27FC236}">
              <a16:creationId xmlns:a16="http://schemas.microsoft.com/office/drawing/2014/main" id="{00000000-0008-0000-0200-000028000000}"/>
            </a:ext>
          </a:extLst>
        </xdr:cNvPr>
        <xdr:cNvSpPr txBox="1"/>
      </xdr:nvSpPr>
      <xdr:spPr>
        <a:xfrm>
          <a:off x="3306536" y="176894"/>
          <a:ext cx="6415767" cy="477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gb" sz="2000" b="1">
              <a:latin typeface="+mn-lt"/>
              <a:cs typeface="Arial" panose="020B0604020202020204" pitchFamily="34" charset="0"/>
            </a:rPr>
            <a:t>PRIS</a:t>
          </a:r>
          <a:r>
            <a:rPr lang="en-gb" sz="2000" b="1" baseline="0">
              <a:latin typeface="+mn-lt"/>
              <a:cs typeface="Arial" panose="020B0604020202020204" pitchFamily="34" charset="0"/>
            </a:rPr>
            <a:t> OCH BESTÄLLNINGSLISTA INOMHUS</a:t>
          </a:r>
          <a:endParaRPr lang="sv-SE" sz="2000" b="1">
            <a:latin typeface="+mn-lt"/>
            <a:cs typeface="Arial" panose="020B0604020202020204" pitchFamily="34" charset="0"/>
          </a:endParaRPr>
        </a:p>
      </xdr:txBody>
    </xdr:sp>
    <xdr:clientData/>
  </xdr:twoCellAnchor>
  <xdr:twoCellAnchor>
    <xdr:from>
      <xdr:col>1</xdr:col>
      <xdr:colOff>2800</xdr:colOff>
      <xdr:row>8</xdr:row>
      <xdr:rowOff>34177</xdr:rowOff>
    </xdr:from>
    <xdr:to>
      <xdr:col>11</xdr:col>
      <xdr:colOff>1066800</xdr:colOff>
      <xdr:row>13</xdr:row>
      <xdr:rowOff>133351</xdr:rowOff>
    </xdr:to>
    <xdr:sp macro="" textlink="">
      <xdr:nvSpPr>
        <xdr:cNvPr id="13" name="textruta 12">
          <a:extLst>
            <a:ext uri="{FF2B5EF4-FFF2-40B4-BE49-F238E27FC236}">
              <a16:creationId xmlns:a16="http://schemas.microsoft.com/office/drawing/2014/main" id="{00000000-0008-0000-0200-00000D000000}"/>
            </a:ext>
          </a:extLst>
        </xdr:cNvPr>
        <xdr:cNvSpPr txBox="1"/>
      </xdr:nvSpPr>
      <xdr:spPr>
        <a:xfrm>
          <a:off x="183775" y="1415302"/>
          <a:ext cx="12798800" cy="861174"/>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lnSpc>
              <a:spcPts val="1100"/>
            </a:lnSpc>
          </a:pPr>
          <a:r>
            <a:rPr lang="en-gb" sz="1200" b="1">
              <a:latin typeface="+mn-lt"/>
              <a:cs typeface="Arial" panose="020B0604020202020204" pitchFamily="34" charset="0"/>
            </a:rPr>
            <a:t>Prislistan</a:t>
          </a:r>
          <a:r>
            <a:rPr lang="en-gb" sz="1200" b="1" baseline="0">
              <a:latin typeface="+mn-lt"/>
              <a:cs typeface="Arial" panose="020B0604020202020204" pitchFamily="34" charset="0"/>
            </a:rPr>
            <a:t> är g</a:t>
          </a:r>
          <a:r>
            <a:rPr lang="en-gb" sz="1200" b="1">
              <a:latin typeface="+mn-lt"/>
              <a:cs typeface="Arial" panose="020B0604020202020204" pitchFamily="34" charset="0"/>
            </a:rPr>
            <a:t>ällande från 2019-01-01.</a:t>
          </a:r>
          <a:r>
            <a:rPr lang="en-gb" sz="1200" b="1" baseline="0">
              <a:latin typeface="+mn-lt"/>
              <a:cs typeface="Arial" panose="020B0604020202020204" pitchFamily="34" charset="0"/>
            </a:rPr>
            <a:t> </a:t>
          </a:r>
          <a:r>
            <a:rPr lang="en-gb" sz="1200" baseline="0">
              <a:latin typeface="+mn-lt"/>
              <a:cs typeface="Arial" panose="020B0604020202020204" pitchFamily="34" charset="0"/>
            </a:rPr>
            <a:t>Samtliga priser är exkl. moms. Priserna avser hyra per styck  och gäller hela utställningstiden om ej annat anges. Elmia AB reserverar sig för eventuella prishöjningar. Beträffande uthyrning av material expedieras beställningarna i den ordning de har kommit oss tillhanda och så länge lagret räcker. Prislistan uppdateras löpande och det är alltid den sista listan som gäller. Beställningar på äldre prislistor överförs automatiskt till aktuell lista av Elmia. Orderbekräftade priser gäller alltid. Gällande betalningsvillkor hänvisar vi till den aktuella mässans Elmias Allmänna bestämmelser.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14266</xdr:colOff>
      <xdr:row>8</xdr:row>
      <xdr:rowOff>73618</xdr:rowOff>
    </xdr:from>
    <xdr:to>
      <xdr:col>17</xdr:col>
      <xdr:colOff>8282</xdr:colOff>
      <xdr:row>10</xdr:row>
      <xdr:rowOff>123825</xdr:rowOff>
    </xdr:to>
    <xdr:sp macro="" textlink="">
      <xdr:nvSpPr>
        <xdr:cNvPr id="6" name="textruta 5">
          <a:extLst>
            <a:ext uri="{FF2B5EF4-FFF2-40B4-BE49-F238E27FC236}">
              <a16:creationId xmlns:a16="http://schemas.microsoft.com/office/drawing/2014/main" id="{00000000-0008-0000-0300-000006000000}"/>
            </a:ext>
          </a:extLst>
        </xdr:cNvPr>
        <xdr:cNvSpPr txBox="1"/>
      </xdr:nvSpPr>
      <xdr:spPr>
        <a:xfrm>
          <a:off x="261916" y="1559518"/>
          <a:ext cx="5385166" cy="4693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gb" sz="1100"/>
            <a:t>Här placerar du ut eluttag, belysning, wires, väggar,</a:t>
          </a:r>
          <a:r>
            <a:rPr lang="en-gb" sz="1100" baseline="0"/>
            <a:t> flaggstänger m.m.</a:t>
          </a:r>
        </a:p>
        <a:p>
          <a:pPr rtl="0"/>
          <a:r>
            <a:rPr lang="en-gb" sz="1100" baseline="0"/>
            <a:t>Ange även kompassriktning och/eller närliggande monternummer för orientering.</a:t>
          </a:r>
        </a:p>
        <a:p>
          <a:pPr rtl="0"/>
          <a:endParaRPr lang="sv-SE" sz="1100"/>
        </a:p>
      </xdr:txBody>
    </xdr:sp>
    <xdr:clientData/>
  </xdr:twoCellAnchor>
  <xdr:twoCellAnchor>
    <xdr:from>
      <xdr:col>9</xdr:col>
      <xdr:colOff>219075</xdr:colOff>
      <xdr:row>11</xdr:row>
      <xdr:rowOff>38100</xdr:rowOff>
    </xdr:from>
    <xdr:to>
      <xdr:col>17</xdr:col>
      <xdr:colOff>9525</xdr:colOff>
      <xdr:row>14</xdr:row>
      <xdr:rowOff>76200</xdr:rowOff>
    </xdr:to>
    <xdr:grpSp>
      <xdr:nvGrpSpPr>
        <xdr:cNvPr id="76419" name="Grupp 9">
          <a:extLst>
            <a:ext uri="{FF2B5EF4-FFF2-40B4-BE49-F238E27FC236}">
              <a16:creationId xmlns:a16="http://schemas.microsoft.com/office/drawing/2014/main" id="{00000000-0008-0000-0300-0000832A0100}"/>
            </a:ext>
          </a:extLst>
        </xdr:cNvPr>
        <xdr:cNvGrpSpPr>
          <a:grpSpLocks/>
        </xdr:cNvGrpSpPr>
      </xdr:nvGrpSpPr>
      <xdr:grpSpPr bwMode="auto">
        <a:xfrm>
          <a:off x="3038475" y="2133600"/>
          <a:ext cx="2609850" cy="609600"/>
          <a:chOff x="2981434" y="1680449"/>
          <a:chExt cx="2520212" cy="613833"/>
        </a:xfrm>
      </xdr:grpSpPr>
      <xdr:sp macro="" textlink="">
        <xdr:nvSpPr>
          <xdr:cNvPr id="9" name="textruta 8">
            <a:extLst>
              <a:ext uri="{FF2B5EF4-FFF2-40B4-BE49-F238E27FC236}">
                <a16:creationId xmlns:a16="http://schemas.microsoft.com/office/drawing/2014/main" id="{00000000-0008-0000-0300-000009000000}"/>
              </a:ext>
            </a:extLst>
          </xdr:cNvPr>
          <xdr:cNvSpPr txBox="1"/>
        </xdr:nvSpPr>
        <xdr:spPr>
          <a:xfrm>
            <a:off x="2981434" y="1680449"/>
            <a:ext cx="2520212" cy="613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tIns="36000" bIns="0" rtlCol="0" anchor="t"/>
          <a:lstStyle/>
          <a:p>
            <a:pPr rtl="0"/>
            <a:r>
              <a:rPr lang="en-gb" sz="1100" b="1"/>
              <a:t>PDF-användare</a:t>
            </a:r>
          </a:p>
          <a:p>
            <a:pPr rtl="0"/>
            <a:r>
              <a:rPr lang="en-gb" sz="1100"/>
              <a:t>Handskisser går bra att bifoga till beställningen.</a:t>
            </a:r>
            <a:r>
              <a:rPr lang="en-gb" sz="1100" baseline="0"/>
              <a:t> Scanna av din skiss.</a:t>
            </a:r>
          </a:p>
          <a:p>
            <a:pPr rtl="0"/>
            <a:endParaRPr lang="sv-SE" sz="1100"/>
          </a:p>
        </xdr:txBody>
      </xdr:sp>
      <xdr:pic>
        <xdr:nvPicPr>
          <xdr:cNvPr id="76527" name="Bildobjekt 3" descr="PDF.jpg">
            <a:extLst>
              <a:ext uri="{FF2B5EF4-FFF2-40B4-BE49-F238E27FC236}">
                <a16:creationId xmlns:a16="http://schemas.microsoft.com/office/drawing/2014/main" id="{00000000-0008-0000-0300-0000EF2A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03650" y="1745973"/>
            <a:ext cx="369833" cy="36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9525</xdr:colOff>
      <xdr:row>11</xdr:row>
      <xdr:rowOff>38100</xdr:rowOff>
    </xdr:from>
    <xdr:to>
      <xdr:col>9</xdr:col>
      <xdr:colOff>123825</xdr:colOff>
      <xdr:row>14</xdr:row>
      <xdr:rowOff>76200</xdr:rowOff>
    </xdr:to>
    <xdr:grpSp>
      <xdr:nvGrpSpPr>
        <xdr:cNvPr id="76420" name="Grupp 10">
          <a:extLst>
            <a:ext uri="{FF2B5EF4-FFF2-40B4-BE49-F238E27FC236}">
              <a16:creationId xmlns:a16="http://schemas.microsoft.com/office/drawing/2014/main" id="{00000000-0008-0000-0300-0000842A0100}"/>
            </a:ext>
          </a:extLst>
        </xdr:cNvPr>
        <xdr:cNvGrpSpPr>
          <a:grpSpLocks/>
        </xdr:cNvGrpSpPr>
      </xdr:nvGrpSpPr>
      <xdr:grpSpPr bwMode="auto">
        <a:xfrm>
          <a:off x="257175" y="2133600"/>
          <a:ext cx="2686050" cy="609600"/>
          <a:chOff x="163354" y="1680449"/>
          <a:chExt cx="2520212" cy="613833"/>
        </a:xfrm>
      </xdr:grpSpPr>
      <xdr:sp macro="" textlink="">
        <xdr:nvSpPr>
          <xdr:cNvPr id="8" name="textruta 7">
            <a:extLst>
              <a:ext uri="{FF2B5EF4-FFF2-40B4-BE49-F238E27FC236}">
                <a16:creationId xmlns:a16="http://schemas.microsoft.com/office/drawing/2014/main" id="{00000000-0008-0000-0300-000008000000}"/>
              </a:ext>
            </a:extLst>
          </xdr:cNvPr>
          <xdr:cNvSpPr txBox="1"/>
        </xdr:nvSpPr>
        <xdr:spPr>
          <a:xfrm>
            <a:off x="163354" y="1680449"/>
            <a:ext cx="2520212" cy="613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tIns="36000" bIns="0" rtlCol="0" anchor="t"/>
          <a:lstStyle/>
          <a:p>
            <a:pPr marL="0" indent="0" rtl="0"/>
            <a:r>
              <a:rPr lang="en-gb" sz="1100" b="1">
                <a:solidFill>
                  <a:schemeClr val="dk1"/>
                </a:solidFill>
                <a:latin typeface="+mn-lt"/>
                <a:ea typeface="+mn-ea"/>
                <a:cs typeface="+mn-cs"/>
              </a:rPr>
              <a:t>Excel-användare</a:t>
            </a:r>
          </a:p>
          <a:p>
            <a:pPr marL="0" indent="0" rtl="0"/>
            <a:r>
              <a:rPr lang="en-gb" sz="1100" b="0">
                <a:solidFill>
                  <a:schemeClr val="dk1"/>
                </a:solidFill>
                <a:latin typeface="+mn-lt"/>
                <a:ea typeface="+mn-ea"/>
                <a:cs typeface="+mn-cs"/>
              </a:rPr>
              <a:t>Använd symbolerna till</a:t>
            </a:r>
            <a:r>
              <a:rPr lang="en-gb" sz="1100" b="0" baseline="0">
                <a:solidFill>
                  <a:schemeClr val="dk1"/>
                </a:solidFill>
                <a:latin typeface="+mn-lt"/>
                <a:ea typeface="+mn-ea"/>
                <a:cs typeface="+mn-cs"/>
              </a:rPr>
              <a:t> höger </a:t>
            </a:r>
            <a:r>
              <a:rPr lang="en-gb" sz="1100" b="0">
                <a:solidFill>
                  <a:schemeClr val="dk1"/>
                </a:solidFill>
                <a:latin typeface="+mn-lt"/>
                <a:ea typeface="+mn-ea"/>
                <a:cs typeface="+mn-cs"/>
              </a:rPr>
              <a:t>och </a:t>
            </a:r>
          </a:p>
          <a:p>
            <a:pPr marL="0" indent="0" rtl="0"/>
            <a:r>
              <a:rPr lang="en-gb" sz="1100" b="0">
                <a:solidFill>
                  <a:schemeClr val="dk1"/>
                </a:solidFill>
                <a:latin typeface="+mn-lt"/>
                <a:ea typeface="+mn-ea"/>
                <a:cs typeface="+mn-cs"/>
              </a:rPr>
              <a:t>placera ut dem på rätt plats.</a:t>
            </a:r>
          </a:p>
          <a:p>
            <a:pPr marL="0" indent="0" rtl="0"/>
            <a:endParaRPr lang="sv-SE" sz="1100" b="1">
              <a:solidFill>
                <a:schemeClr val="dk1"/>
              </a:solidFill>
              <a:latin typeface="+mn-lt"/>
              <a:ea typeface="+mn-ea"/>
              <a:cs typeface="+mn-cs"/>
            </a:endParaRPr>
          </a:p>
        </xdr:txBody>
      </xdr:sp>
      <xdr:pic>
        <xdr:nvPicPr>
          <xdr:cNvPr id="76525" name="Bildobjekt 4" descr="excel.png">
            <a:extLst>
              <a:ext uri="{FF2B5EF4-FFF2-40B4-BE49-F238E27FC236}">
                <a16:creationId xmlns:a16="http://schemas.microsoft.com/office/drawing/2014/main" id="{00000000-0008-0000-0300-0000ED2A01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95661" y="1718637"/>
            <a:ext cx="369203" cy="36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76200</xdr:colOff>
      <xdr:row>15</xdr:row>
      <xdr:rowOff>161925</xdr:rowOff>
    </xdr:from>
    <xdr:to>
      <xdr:col>18</xdr:col>
      <xdr:colOff>314325</xdr:colOff>
      <xdr:row>16</xdr:row>
      <xdr:rowOff>180975</xdr:rowOff>
    </xdr:to>
    <xdr:pic>
      <xdr:nvPicPr>
        <xdr:cNvPr id="76421" name="Picture 1" descr="C:\Users\irygert\AppData\Local\Microsoft\Windows\Temporary Internet Files\Content.IE5\O1CNF0JA\MC900371068[1].wmf">
          <a:extLst>
            <a:ext uri="{FF2B5EF4-FFF2-40B4-BE49-F238E27FC236}">
              <a16:creationId xmlns:a16="http://schemas.microsoft.com/office/drawing/2014/main" id="{00000000-0008-0000-0300-0000852A01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57875" y="301942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1</xdr:row>
      <xdr:rowOff>114300</xdr:rowOff>
    </xdr:from>
    <xdr:to>
      <xdr:col>6</xdr:col>
      <xdr:colOff>276225</xdr:colOff>
      <xdr:row>3</xdr:row>
      <xdr:rowOff>85725</xdr:rowOff>
    </xdr:to>
    <xdr:pic>
      <xdr:nvPicPr>
        <xdr:cNvPr id="76422" name="Bildobjekt 14" descr="ElmiaCMYK">
          <a:extLst>
            <a:ext uri="{FF2B5EF4-FFF2-40B4-BE49-F238E27FC236}">
              <a16:creationId xmlns:a16="http://schemas.microsoft.com/office/drawing/2014/main" id="{00000000-0008-0000-0300-0000862A01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219075"/>
          <a:ext cx="18478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28</xdr:row>
      <xdr:rowOff>28575</xdr:rowOff>
    </xdr:from>
    <xdr:to>
      <xdr:col>18</xdr:col>
      <xdr:colOff>323850</xdr:colOff>
      <xdr:row>28</xdr:row>
      <xdr:rowOff>314325</xdr:rowOff>
    </xdr:to>
    <xdr:pic>
      <xdr:nvPicPr>
        <xdr:cNvPr id="76423" name="Bildobjekt 15" descr="Vajer.png">
          <a:extLst>
            <a:ext uri="{FF2B5EF4-FFF2-40B4-BE49-F238E27FC236}">
              <a16:creationId xmlns:a16="http://schemas.microsoft.com/office/drawing/2014/main" id="{00000000-0008-0000-0300-0000872A01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1437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33</xdr:row>
      <xdr:rowOff>38100</xdr:rowOff>
    </xdr:from>
    <xdr:to>
      <xdr:col>18</xdr:col>
      <xdr:colOff>333375</xdr:colOff>
      <xdr:row>33</xdr:row>
      <xdr:rowOff>323850</xdr:rowOff>
    </xdr:to>
    <xdr:pic>
      <xdr:nvPicPr>
        <xdr:cNvPr id="76424" name="Bildobjekt 20" descr="Vattenuttag.png">
          <a:extLst>
            <a:ext uri="{FF2B5EF4-FFF2-40B4-BE49-F238E27FC236}">
              <a16:creationId xmlns:a16="http://schemas.microsoft.com/office/drawing/2014/main" id="{00000000-0008-0000-0300-0000882A0100}"/>
            </a:ext>
          </a:extLst>
        </xdr:cNvPr>
        <xdr:cNvPicPr>
          <a:picLocks noChangeAspect="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89154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9525</xdr:colOff>
      <xdr:row>32</xdr:row>
      <xdr:rowOff>57150</xdr:rowOff>
    </xdr:from>
    <xdr:to>
      <xdr:col>19</xdr:col>
      <xdr:colOff>0</xdr:colOff>
      <xdr:row>32</xdr:row>
      <xdr:rowOff>304800</xdr:rowOff>
    </xdr:to>
    <xdr:pic>
      <xdr:nvPicPr>
        <xdr:cNvPr id="76425" name="Bildobjekt 21" descr="Avlopps_Vattenuttag.png">
          <a:extLst>
            <a:ext uri="{FF2B5EF4-FFF2-40B4-BE49-F238E27FC236}">
              <a16:creationId xmlns:a16="http://schemas.microsoft.com/office/drawing/2014/main" id="{00000000-0008-0000-0300-0000892A01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791200" y="8582025"/>
          <a:ext cx="34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26" name="Bildobjekt 22" descr="Kanna.png">
          <a:extLst>
            <a:ext uri="{FF2B5EF4-FFF2-40B4-BE49-F238E27FC236}">
              <a16:creationId xmlns:a16="http://schemas.microsoft.com/office/drawing/2014/main" id="{00000000-0008-0000-0300-00008A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30</xdr:row>
      <xdr:rowOff>47625</xdr:rowOff>
    </xdr:from>
    <xdr:to>
      <xdr:col>18</xdr:col>
      <xdr:colOff>314325</xdr:colOff>
      <xdr:row>30</xdr:row>
      <xdr:rowOff>333375</xdr:rowOff>
    </xdr:to>
    <xdr:pic>
      <xdr:nvPicPr>
        <xdr:cNvPr id="76427" name="Bildobjekt 23" descr="Teleanslutning.png">
          <a:extLst>
            <a:ext uri="{FF2B5EF4-FFF2-40B4-BE49-F238E27FC236}">
              <a16:creationId xmlns:a16="http://schemas.microsoft.com/office/drawing/2014/main" id="{00000000-0008-0000-0300-00008B2A0100}"/>
            </a:ext>
          </a:extLst>
        </xdr:cNvPr>
        <xdr:cNvPicPr>
          <a:picLocks noChangeAspect="1"/>
        </xdr:cNvPicPr>
      </xdr:nvPicPr>
      <xdr:blipFill>
        <a:blip xmlns:r="http://schemas.openxmlformats.org/officeDocument/2006/relationships" r:embed="rId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8676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28" name="Bildobjekt 24" descr="Spotlight lång arm.png">
          <a:extLst>
            <a:ext uri="{FF2B5EF4-FFF2-40B4-BE49-F238E27FC236}">
              <a16:creationId xmlns:a16="http://schemas.microsoft.com/office/drawing/2014/main" id="{00000000-0008-0000-0300-00008C2A0100}"/>
            </a:ext>
          </a:extLst>
        </xdr:cNvPr>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323850</xdr:colOff>
      <xdr:row>21</xdr:row>
      <xdr:rowOff>314325</xdr:rowOff>
    </xdr:to>
    <xdr:pic>
      <xdr:nvPicPr>
        <xdr:cNvPr id="76429" name="Bildobjekt 25" descr="Floodlight.png">
          <a:extLst>
            <a:ext uri="{FF2B5EF4-FFF2-40B4-BE49-F238E27FC236}">
              <a16:creationId xmlns:a16="http://schemas.microsoft.com/office/drawing/2014/main" id="{00000000-0008-0000-0300-00008D2A0100}"/>
            </a:ext>
          </a:extLst>
        </xdr:cNvPr>
        <xdr:cNvPicPr>
          <a:picLocks noChangeAspect="1"/>
        </xdr:cNvPicPr>
      </xdr:nvPicPr>
      <xdr:blipFill>
        <a:blip xmlns:r="http://schemas.openxmlformats.org/officeDocument/2006/relationships" r:embed="rId1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36</xdr:row>
      <xdr:rowOff>47625</xdr:rowOff>
    </xdr:from>
    <xdr:to>
      <xdr:col>18</xdr:col>
      <xdr:colOff>276225</xdr:colOff>
      <xdr:row>36</xdr:row>
      <xdr:rowOff>333375</xdr:rowOff>
    </xdr:to>
    <xdr:pic>
      <xdr:nvPicPr>
        <xdr:cNvPr id="76430" name="Bildobjekt 26" descr="Kylskåp.png">
          <a:extLst>
            <a:ext uri="{FF2B5EF4-FFF2-40B4-BE49-F238E27FC236}">
              <a16:creationId xmlns:a16="http://schemas.microsoft.com/office/drawing/2014/main" id="{00000000-0008-0000-0300-00008E2A0100}"/>
            </a:ext>
          </a:extLst>
        </xdr:cNvPr>
        <xdr:cNvPicPr>
          <a:picLocks noChangeAspect="1"/>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9982200"/>
          <a:ext cx="2000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38</xdr:row>
      <xdr:rowOff>57150</xdr:rowOff>
    </xdr:from>
    <xdr:to>
      <xdr:col>18</xdr:col>
      <xdr:colOff>342900</xdr:colOff>
      <xdr:row>38</xdr:row>
      <xdr:rowOff>304800</xdr:rowOff>
    </xdr:to>
    <xdr:pic>
      <xdr:nvPicPr>
        <xdr:cNvPr id="76431" name="Bildobjekt 27" descr="Plasmaskärm.png">
          <a:extLst>
            <a:ext uri="{FF2B5EF4-FFF2-40B4-BE49-F238E27FC236}">
              <a16:creationId xmlns:a16="http://schemas.microsoft.com/office/drawing/2014/main" id="{00000000-0008-0000-0300-00008F2A0100}"/>
            </a:ext>
          </a:extLst>
        </xdr:cNvPr>
        <xdr:cNvPicPr>
          <a:picLocks noChangeAspect="1"/>
        </xdr:cNvPicPr>
      </xdr:nvPicPr>
      <xdr:blipFill>
        <a:blip xmlns:r="http://schemas.openxmlformats.org/officeDocument/2006/relationships" r:embed="rId1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10696575"/>
          <a:ext cx="3048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323850</xdr:colOff>
      <xdr:row>24</xdr:row>
      <xdr:rowOff>333375</xdr:rowOff>
    </xdr:to>
    <xdr:pic>
      <xdr:nvPicPr>
        <xdr:cNvPr id="76432" name="Bildobjekt 28" descr="Spotlight kort arm.png">
          <a:extLst>
            <a:ext uri="{FF2B5EF4-FFF2-40B4-BE49-F238E27FC236}">
              <a16:creationId xmlns:a16="http://schemas.microsoft.com/office/drawing/2014/main" id="{00000000-0008-0000-0300-000090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57150</xdr:colOff>
      <xdr:row>31</xdr:row>
      <xdr:rowOff>47625</xdr:rowOff>
    </xdr:from>
    <xdr:to>
      <xdr:col>18</xdr:col>
      <xdr:colOff>276225</xdr:colOff>
      <xdr:row>31</xdr:row>
      <xdr:rowOff>295275</xdr:rowOff>
    </xdr:to>
    <xdr:pic>
      <xdr:nvPicPr>
        <xdr:cNvPr id="76433" name="Bildobjekt 29" descr="Flaggstång.png">
          <a:extLst>
            <a:ext uri="{FF2B5EF4-FFF2-40B4-BE49-F238E27FC236}">
              <a16:creationId xmlns:a16="http://schemas.microsoft.com/office/drawing/2014/main" id="{00000000-0008-0000-0300-0000912A0100}"/>
            </a:ext>
          </a:extLst>
        </xdr:cNvPr>
        <xdr:cNvPicPr>
          <a:picLocks noChangeAspect="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38825" y="8220075"/>
          <a:ext cx="219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29</xdr:row>
      <xdr:rowOff>38100</xdr:rowOff>
    </xdr:from>
    <xdr:to>
      <xdr:col>18</xdr:col>
      <xdr:colOff>323850</xdr:colOff>
      <xdr:row>29</xdr:row>
      <xdr:rowOff>323850</xdr:rowOff>
    </xdr:to>
    <xdr:pic>
      <xdr:nvPicPr>
        <xdr:cNvPr id="76434" name="Bildobjekt 30" descr="Internet trådbunden.png">
          <a:extLst>
            <a:ext uri="{FF2B5EF4-FFF2-40B4-BE49-F238E27FC236}">
              <a16:creationId xmlns:a16="http://schemas.microsoft.com/office/drawing/2014/main" id="{00000000-0008-0000-0300-0000922A0100}"/>
            </a:ext>
          </a:extLst>
        </xdr:cNvPr>
        <xdr:cNvPicPr>
          <a:picLocks noChangeAspect="1"/>
        </xdr:cNvPicPr>
      </xdr:nvPicPr>
      <xdr:blipFill>
        <a:blip xmlns:r="http://schemas.openxmlformats.org/officeDocument/2006/relationships" r:embed="rId1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75057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37</xdr:row>
      <xdr:rowOff>38100</xdr:rowOff>
    </xdr:from>
    <xdr:to>
      <xdr:col>18</xdr:col>
      <xdr:colOff>285750</xdr:colOff>
      <xdr:row>37</xdr:row>
      <xdr:rowOff>323850</xdr:rowOff>
    </xdr:to>
    <xdr:pic>
      <xdr:nvPicPr>
        <xdr:cNvPr id="76435" name="Bildobjekt 31" descr="Tross.png">
          <a:extLst>
            <a:ext uri="{FF2B5EF4-FFF2-40B4-BE49-F238E27FC236}">
              <a16:creationId xmlns:a16="http://schemas.microsoft.com/office/drawing/2014/main" id="{00000000-0008-0000-0300-0000932A0100}"/>
            </a:ext>
          </a:extLst>
        </xdr:cNvPr>
        <xdr:cNvPicPr>
          <a:picLocks noChangeAspect="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10325100"/>
          <a:ext cx="2095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35</xdr:row>
      <xdr:rowOff>28575</xdr:rowOff>
    </xdr:from>
    <xdr:to>
      <xdr:col>18</xdr:col>
      <xdr:colOff>314325</xdr:colOff>
      <xdr:row>35</xdr:row>
      <xdr:rowOff>314325</xdr:rowOff>
    </xdr:to>
    <xdr:pic>
      <xdr:nvPicPr>
        <xdr:cNvPr id="76436" name="Bildobjekt 32" descr="Tryckluftsuttag.png">
          <a:extLst>
            <a:ext uri="{FF2B5EF4-FFF2-40B4-BE49-F238E27FC236}">
              <a16:creationId xmlns:a16="http://schemas.microsoft.com/office/drawing/2014/main" id="{00000000-0008-0000-0300-0000942A0100}"/>
            </a:ext>
          </a:extLst>
        </xdr:cNvPr>
        <xdr:cNvPicPr>
          <a:picLocks noChangeAspect="1"/>
        </xdr:cNvPicPr>
      </xdr:nvPicPr>
      <xdr:blipFill>
        <a:blip xmlns:r="http://schemas.openxmlformats.org/officeDocument/2006/relationships" r:embed="rId1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96107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9525</xdr:colOff>
      <xdr:row>34</xdr:row>
      <xdr:rowOff>57150</xdr:rowOff>
    </xdr:from>
    <xdr:to>
      <xdr:col>19</xdr:col>
      <xdr:colOff>19050</xdr:colOff>
      <xdr:row>34</xdr:row>
      <xdr:rowOff>304800</xdr:rowOff>
    </xdr:to>
    <xdr:pic>
      <xdr:nvPicPr>
        <xdr:cNvPr id="76437" name="Bildobjekt 33" descr="Vask och Diskbänk.png">
          <a:extLst>
            <a:ext uri="{FF2B5EF4-FFF2-40B4-BE49-F238E27FC236}">
              <a16:creationId xmlns:a16="http://schemas.microsoft.com/office/drawing/2014/main" id="{00000000-0008-0000-0300-0000952A0100}"/>
            </a:ext>
          </a:extLst>
        </xdr:cNvPr>
        <xdr:cNvPicPr>
          <a:picLocks noChangeAspect="1"/>
        </xdr:cNvPicPr>
      </xdr:nvPicPr>
      <xdr:blipFill>
        <a:blip xmlns:r="http://schemas.openxmlformats.org/officeDocument/2006/relationships" r:embed="rId1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91200" y="9286875"/>
          <a:ext cx="3619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323850</xdr:colOff>
      <xdr:row>27</xdr:row>
      <xdr:rowOff>323850</xdr:rowOff>
    </xdr:to>
    <xdr:pic>
      <xdr:nvPicPr>
        <xdr:cNvPr id="76438" name="Bildobjekt 35" descr="Vajer.png">
          <a:extLst>
            <a:ext uri="{FF2B5EF4-FFF2-40B4-BE49-F238E27FC236}">
              <a16:creationId xmlns:a16="http://schemas.microsoft.com/office/drawing/2014/main" id="{00000000-0008-0000-0300-0000962A0100}"/>
            </a:ext>
          </a:extLst>
        </xdr:cNvPr>
        <xdr:cNvPicPr>
          <a:picLocks noChangeAspect="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17</xdr:row>
      <xdr:rowOff>47625</xdr:rowOff>
    </xdr:from>
    <xdr:to>
      <xdr:col>18</xdr:col>
      <xdr:colOff>314325</xdr:colOff>
      <xdr:row>17</xdr:row>
      <xdr:rowOff>333375</xdr:rowOff>
    </xdr:to>
    <xdr:pic>
      <xdr:nvPicPr>
        <xdr:cNvPr id="76439" name="Bildobjekt 36" descr="Eluttag 10A.png">
          <a:extLst>
            <a:ext uri="{FF2B5EF4-FFF2-40B4-BE49-F238E27FC236}">
              <a16:creationId xmlns:a16="http://schemas.microsoft.com/office/drawing/2014/main" id="{00000000-0008-0000-0300-0000972A0100}"/>
            </a:ext>
          </a:extLst>
        </xdr:cNvPr>
        <xdr:cNvPicPr>
          <a:picLocks noChangeAspect="1"/>
        </xdr:cNvPicPr>
      </xdr:nvPicPr>
      <xdr:blipFill>
        <a:blip xmlns:r="http://schemas.openxmlformats.org/officeDocument/2006/relationships" r:embed="rId2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32861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18</xdr:row>
      <xdr:rowOff>38100</xdr:rowOff>
    </xdr:from>
    <xdr:to>
      <xdr:col>18</xdr:col>
      <xdr:colOff>304800</xdr:colOff>
      <xdr:row>18</xdr:row>
      <xdr:rowOff>323850</xdr:rowOff>
    </xdr:to>
    <xdr:pic>
      <xdr:nvPicPr>
        <xdr:cNvPr id="76440" name="Bildobjekt 37" descr="Kraftuttag 16A.png">
          <a:extLst>
            <a:ext uri="{FF2B5EF4-FFF2-40B4-BE49-F238E27FC236}">
              <a16:creationId xmlns:a16="http://schemas.microsoft.com/office/drawing/2014/main" id="{00000000-0008-0000-0300-0000982A0100}"/>
            </a:ext>
          </a:extLst>
        </xdr:cNvPr>
        <xdr:cNvPicPr>
          <a:picLocks noChangeAspect="1"/>
        </xdr:cNvPicPr>
      </xdr:nvPicPr>
      <xdr:blipFill>
        <a:blip xmlns:r="http://schemas.openxmlformats.org/officeDocument/2006/relationships" r:embed="rId2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36290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19</xdr:row>
      <xdr:rowOff>38100</xdr:rowOff>
    </xdr:from>
    <xdr:to>
      <xdr:col>18</xdr:col>
      <xdr:colOff>314325</xdr:colOff>
      <xdr:row>19</xdr:row>
      <xdr:rowOff>323850</xdr:rowOff>
    </xdr:to>
    <xdr:pic>
      <xdr:nvPicPr>
        <xdr:cNvPr id="76441" name="Bildobjekt 38" descr="Kraftuttag 25A.png">
          <a:extLst>
            <a:ext uri="{FF2B5EF4-FFF2-40B4-BE49-F238E27FC236}">
              <a16:creationId xmlns:a16="http://schemas.microsoft.com/office/drawing/2014/main" id="{00000000-0008-0000-0300-0000992A0100}"/>
            </a:ext>
          </a:extLst>
        </xdr:cNvPr>
        <xdr:cNvPicPr>
          <a:picLocks noChangeAspect="1"/>
        </xdr:cNvPicPr>
      </xdr:nvPicPr>
      <xdr:blipFill>
        <a:blip xmlns:r="http://schemas.openxmlformats.org/officeDocument/2006/relationships" r:embed="rId23" cstate="print">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5810250" y="39814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20</xdr:row>
      <xdr:rowOff>38100</xdr:rowOff>
    </xdr:from>
    <xdr:to>
      <xdr:col>18</xdr:col>
      <xdr:colOff>304800</xdr:colOff>
      <xdr:row>20</xdr:row>
      <xdr:rowOff>323850</xdr:rowOff>
    </xdr:to>
    <xdr:pic>
      <xdr:nvPicPr>
        <xdr:cNvPr id="76442" name="Bildobjekt 39" descr="Kraftuttag 32A.png">
          <a:extLst>
            <a:ext uri="{FF2B5EF4-FFF2-40B4-BE49-F238E27FC236}">
              <a16:creationId xmlns:a16="http://schemas.microsoft.com/office/drawing/2014/main" id="{00000000-0008-0000-0300-00009A2A0100}"/>
            </a:ext>
          </a:extLst>
        </xdr:cNvPr>
        <xdr:cNvPicPr>
          <a:picLocks noChangeAspect="1"/>
        </xdr:cNvPicPr>
      </xdr:nvPicPr>
      <xdr:blipFill>
        <a:blip xmlns:r="http://schemas.openxmlformats.org/officeDocument/2006/relationships" r:embed="rId2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43338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25</xdr:row>
      <xdr:rowOff>38100</xdr:rowOff>
    </xdr:from>
    <xdr:to>
      <xdr:col>19</xdr:col>
      <xdr:colOff>0</xdr:colOff>
      <xdr:row>26</xdr:row>
      <xdr:rowOff>28575</xdr:rowOff>
    </xdr:to>
    <xdr:pic>
      <xdr:nvPicPr>
        <xdr:cNvPr id="76443" name="Bildobjekt 40" descr="Väggmodul.png">
          <a:extLst>
            <a:ext uri="{FF2B5EF4-FFF2-40B4-BE49-F238E27FC236}">
              <a16:creationId xmlns:a16="http://schemas.microsoft.com/office/drawing/2014/main" id="{00000000-0008-0000-0300-00009B2A0100}"/>
            </a:ext>
          </a:extLst>
        </xdr:cNvPr>
        <xdr:cNvPicPr>
          <a:picLocks noChangeAspect="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81675" y="6096000"/>
          <a:ext cx="3524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17</xdr:row>
      <xdr:rowOff>57150</xdr:rowOff>
    </xdr:from>
    <xdr:to>
      <xdr:col>18</xdr:col>
      <xdr:colOff>323850</xdr:colOff>
      <xdr:row>17</xdr:row>
      <xdr:rowOff>342900</xdr:rowOff>
    </xdr:to>
    <xdr:pic>
      <xdr:nvPicPr>
        <xdr:cNvPr id="76444" name="Bildobjekt 41" descr="Eluttag 10A.png">
          <a:extLst>
            <a:ext uri="{FF2B5EF4-FFF2-40B4-BE49-F238E27FC236}">
              <a16:creationId xmlns:a16="http://schemas.microsoft.com/office/drawing/2014/main" id="{00000000-0008-0000-0300-00009C2A0100}"/>
            </a:ext>
          </a:extLst>
        </xdr:cNvPr>
        <xdr:cNvPicPr>
          <a:picLocks noChangeAspect="1"/>
        </xdr:cNvPicPr>
      </xdr:nvPicPr>
      <xdr:blipFill>
        <a:blip xmlns:r="http://schemas.openxmlformats.org/officeDocument/2006/relationships" r:embed="rId2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32956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17</xdr:row>
      <xdr:rowOff>47625</xdr:rowOff>
    </xdr:from>
    <xdr:to>
      <xdr:col>18</xdr:col>
      <xdr:colOff>314325</xdr:colOff>
      <xdr:row>17</xdr:row>
      <xdr:rowOff>342900</xdr:rowOff>
    </xdr:to>
    <xdr:pic>
      <xdr:nvPicPr>
        <xdr:cNvPr id="76445" name="Bildobjekt 42" descr="Eluttag 10A.png">
          <a:extLst>
            <a:ext uri="{FF2B5EF4-FFF2-40B4-BE49-F238E27FC236}">
              <a16:creationId xmlns:a16="http://schemas.microsoft.com/office/drawing/2014/main" id="{00000000-0008-0000-0300-00009D2A0100}"/>
            </a:ext>
          </a:extLst>
        </xdr:cNvPr>
        <xdr:cNvPicPr>
          <a:picLocks noChangeAspect="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3286125"/>
          <a:ext cx="285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17</xdr:row>
      <xdr:rowOff>57150</xdr:rowOff>
    </xdr:from>
    <xdr:to>
      <xdr:col>18</xdr:col>
      <xdr:colOff>323850</xdr:colOff>
      <xdr:row>17</xdr:row>
      <xdr:rowOff>342900</xdr:rowOff>
    </xdr:to>
    <xdr:pic>
      <xdr:nvPicPr>
        <xdr:cNvPr id="76446" name="Bildobjekt 43" descr="Eluttag 10A.png">
          <a:extLst>
            <a:ext uri="{FF2B5EF4-FFF2-40B4-BE49-F238E27FC236}">
              <a16:creationId xmlns:a16="http://schemas.microsoft.com/office/drawing/2014/main" id="{00000000-0008-0000-0300-00009E2A0100}"/>
            </a:ext>
          </a:extLst>
        </xdr:cNvPr>
        <xdr:cNvPicPr>
          <a:picLocks noChangeAspect="1"/>
        </xdr:cNvPicPr>
      </xdr:nvPicPr>
      <xdr:blipFill>
        <a:blip xmlns:r="http://schemas.openxmlformats.org/officeDocument/2006/relationships" r:embed="rId2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32956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18</xdr:row>
      <xdr:rowOff>38100</xdr:rowOff>
    </xdr:from>
    <xdr:to>
      <xdr:col>18</xdr:col>
      <xdr:colOff>314325</xdr:colOff>
      <xdr:row>18</xdr:row>
      <xdr:rowOff>323850</xdr:rowOff>
    </xdr:to>
    <xdr:pic>
      <xdr:nvPicPr>
        <xdr:cNvPr id="76447" name="Bildobjekt 45" descr="Kraftuttag 16A.png">
          <a:extLst>
            <a:ext uri="{FF2B5EF4-FFF2-40B4-BE49-F238E27FC236}">
              <a16:creationId xmlns:a16="http://schemas.microsoft.com/office/drawing/2014/main" id="{00000000-0008-0000-0300-00009F2A0100}"/>
            </a:ext>
          </a:extLst>
        </xdr:cNvPr>
        <xdr:cNvPicPr>
          <a:picLocks noChangeAspect="1"/>
        </xdr:cNvPicPr>
      </xdr:nvPicPr>
      <xdr:blipFill>
        <a:blip xmlns:r="http://schemas.openxmlformats.org/officeDocument/2006/relationships" r:embed="rId2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36290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18</xdr:row>
      <xdr:rowOff>38100</xdr:rowOff>
    </xdr:from>
    <xdr:to>
      <xdr:col>18</xdr:col>
      <xdr:colOff>314325</xdr:colOff>
      <xdr:row>18</xdr:row>
      <xdr:rowOff>333375</xdr:rowOff>
    </xdr:to>
    <xdr:pic>
      <xdr:nvPicPr>
        <xdr:cNvPr id="76448" name="Bildobjekt 46" descr="Kraftuttag 16A.png">
          <a:extLst>
            <a:ext uri="{FF2B5EF4-FFF2-40B4-BE49-F238E27FC236}">
              <a16:creationId xmlns:a16="http://schemas.microsoft.com/office/drawing/2014/main" id="{00000000-0008-0000-0300-0000A02A0100}"/>
            </a:ext>
          </a:extLst>
        </xdr:cNvPr>
        <xdr:cNvPicPr>
          <a:picLocks noChangeAspect="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3629025"/>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19</xdr:row>
      <xdr:rowOff>38100</xdr:rowOff>
    </xdr:from>
    <xdr:to>
      <xdr:col>18</xdr:col>
      <xdr:colOff>314325</xdr:colOff>
      <xdr:row>19</xdr:row>
      <xdr:rowOff>323850</xdr:rowOff>
    </xdr:to>
    <xdr:pic>
      <xdr:nvPicPr>
        <xdr:cNvPr id="76449" name="Bildobjekt 48" descr="Kraftuttag 25A.png">
          <a:extLst>
            <a:ext uri="{FF2B5EF4-FFF2-40B4-BE49-F238E27FC236}">
              <a16:creationId xmlns:a16="http://schemas.microsoft.com/office/drawing/2014/main" id="{00000000-0008-0000-0300-0000A12A0100}"/>
            </a:ext>
          </a:extLst>
        </xdr:cNvPr>
        <xdr:cNvPicPr>
          <a:picLocks noChangeAspect="1"/>
        </xdr:cNvPicPr>
      </xdr:nvPicPr>
      <xdr:blipFill>
        <a:blip xmlns:r="http://schemas.openxmlformats.org/officeDocument/2006/relationships" r:embed="rId23" cstate="print">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5810250" y="39814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20</xdr:row>
      <xdr:rowOff>38100</xdr:rowOff>
    </xdr:from>
    <xdr:to>
      <xdr:col>18</xdr:col>
      <xdr:colOff>304800</xdr:colOff>
      <xdr:row>20</xdr:row>
      <xdr:rowOff>333375</xdr:rowOff>
    </xdr:to>
    <xdr:pic>
      <xdr:nvPicPr>
        <xdr:cNvPr id="76450" name="Bildobjekt 50" descr="Kraftuttag 32A.png">
          <a:extLst>
            <a:ext uri="{FF2B5EF4-FFF2-40B4-BE49-F238E27FC236}">
              <a16:creationId xmlns:a16="http://schemas.microsoft.com/office/drawing/2014/main" id="{00000000-0008-0000-0300-0000A22A0100}"/>
            </a:ext>
          </a:extLst>
        </xdr:cNvPr>
        <xdr:cNvPicPr>
          <a:picLocks noChangeAspect="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4333875"/>
          <a:ext cx="285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20</xdr:row>
      <xdr:rowOff>38100</xdr:rowOff>
    </xdr:from>
    <xdr:to>
      <xdr:col>18</xdr:col>
      <xdr:colOff>304800</xdr:colOff>
      <xdr:row>20</xdr:row>
      <xdr:rowOff>323850</xdr:rowOff>
    </xdr:to>
    <xdr:pic>
      <xdr:nvPicPr>
        <xdr:cNvPr id="76451" name="Bildobjekt 51" descr="Kraftuttag 32A.png">
          <a:extLst>
            <a:ext uri="{FF2B5EF4-FFF2-40B4-BE49-F238E27FC236}">
              <a16:creationId xmlns:a16="http://schemas.microsoft.com/office/drawing/2014/main" id="{00000000-0008-0000-0300-0000A32A0100}"/>
            </a:ext>
          </a:extLst>
        </xdr:cNvPr>
        <xdr:cNvPicPr>
          <a:picLocks noChangeAspect="1"/>
        </xdr:cNvPicPr>
      </xdr:nvPicPr>
      <xdr:blipFill>
        <a:blip xmlns:r="http://schemas.openxmlformats.org/officeDocument/2006/relationships" r:embed="rId2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43338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333375</xdr:colOff>
      <xdr:row>21</xdr:row>
      <xdr:rowOff>314325</xdr:rowOff>
    </xdr:to>
    <xdr:pic>
      <xdr:nvPicPr>
        <xdr:cNvPr id="76452" name="Bildobjekt 52" descr="Floodlight.png">
          <a:extLst>
            <a:ext uri="{FF2B5EF4-FFF2-40B4-BE49-F238E27FC236}">
              <a16:creationId xmlns:a16="http://schemas.microsoft.com/office/drawing/2014/main" id="{00000000-0008-0000-0300-0000A42A0100}"/>
            </a:ext>
          </a:extLst>
        </xdr:cNvPr>
        <xdr:cNvPicPr>
          <a:picLocks noChangeAspect="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323850</xdr:colOff>
      <xdr:row>21</xdr:row>
      <xdr:rowOff>314325</xdr:rowOff>
    </xdr:to>
    <xdr:pic>
      <xdr:nvPicPr>
        <xdr:cNvPr id="76453" name="Bildobjekt 53" descr="Floodlight.png">
          <a:extLst>
            <a:ext uri="{FF2B5EF4-FFF2-40B4-BE49-F238E27FC236}">
              <a16:creationId xmlns:a16="http://schemas.microsoft.com/office/drawing/2014/main" id="{00000000-0008-0000-0300-0000A52A0100}"/>
            </a:ext>
          </a:extLst>
        </xdr:cNvPr>
        <xdr:cNvPicPr>
          <a:picLocks noChangeAspect="1"/>
        </xdr:cNvPicPr>
      </xdr:nvPicPr>
      <xdr:blipFill>
        <a:blip xmlns:r="http://schemas.openxmlformats.org/officeDocument/2006/relationships" r:embed="rId1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323850</xdr:colOff>
      <xdr:row>21</xdr:row>
      <xdr:rowOff>314325</xdr:rowOff>
    </xdr:to>
    <xdr:pic>
      <xdr:nvPicPr>
        <xdr:cNvPr id="76454" name="Bildobjekt 54" descr="Floodlight.png">
          <a:extLst>
            <a:ext uri="{FF2B5EF4-FFF2-40B4-BE49-F238E27FC236}">
              <a16:creationId xmlns:a16="http://schemas.microsoft.com/office/drawing/2014/main" id="{00000000-0008-0000-0300-0000A62A0100}"/>
            </a:ext>
          </a:extLst>
        </xdr:cNvPr>
        <xdr:cNvPicPr>
          <a:picLocks noChangeAspect="1"/>
        </xdr:cNvPicPr>
      </xdr:nvPicPr>
      <xdr:blipFill>
        <a:blip xmlns:r="http://schemas.openxmlformats.org/officeDocument/2006/relationships" r:embed="rId1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333375</xdr:colOff>
      <xdr:row>21</xdr:row>
      <xdr:rowOff>314325</xdr:rowOff>
    </xdr:to>
    <xdr:pic>
      <xdr:nvPicPr>
        <xdr:cNvPr id="76455" name="Bildobjekt 55" descr="Floodlight.png">
          <a:extLst>
            <a:ext uri="{FF2B5EF4-FFF2-40B4-BE49-F238E27FC236}">
              <a16:creationId xmlns:a16="http://schemas.microsoft.com/office/drawing/2014/main" id="{00000000-0008-0000-0300-0000A72A0100}"/>
            </a:ext>
          </a:extLst>
        </xdr:cNvPr>
        <xdr:cNvPicPr>
          <a:picLocks noChangeAspect="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333375</xdr:colOff>
      <xdr:row>21</xdr:row>
      <xdr:rowOff>314325</xdr:rowOff>
    </xdr:to>
    <xdr:pic>
      <xdr:nvPicPr>
        <xdr:cNvPr id="76456" name="Bildobjekt 56" descr="Floodlight.png">
          <a:extLst>
            <a:ext uri="{FF2B5EF4-FFF2-40B4-BE49-F238E27FC236}">
              <a16:creationId xmlns:a16="http://schemas.microsoft.com/office/drawing/2014/main" id="{00000000-0008-0000-0300-0000A82A0100}"/>
            </a:ext>
          </a:extLst>
        </xdr:cNvPr>
        <xdr:cNvPicPr>
          <a:picLocks noChangeAspect="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333375</xdr:colOff>
      <xdr:row>21</xdr:row>
      <xdr:rowOff>314325</xdr:rowOff>
    </xdr:to>
    <xdr:pic>
      <xdr:nvPicPr>
        <xdr:cNvPr id="76457" name="Bildobjekt 57" descr="Floodlight.png">
          <a:extLst>
            <a:ext uri="{FF2B5EF4-FFF2-40B4-BE49-F238E27FC236}">
              <a16:creationId xmlns:a16="http://schemas.microsoft.com/office/drawing/2014/main" id="{00000000-0008-0000-0300-0000A92A0100}"/>
            </a:ext>
          </a:extLst>
        </xdr:cNvPr>
        <xdr:cNvPicPr>
          <a:picLocks noChangeAspect="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333375</xdr:colOff>
      <xdr:row>22</xdr:row>
      <xdr:rowOff>333375</xdr:rowOff>
    </xdr:to>
    <xdr:pic>
      <xdr:nvPicPr>
        <xdr:cNvPr id="76458" name="Bildobjekt 59" descr="Kanna.png">
          <a:extLst>
            <a:ext uri="{FF2B5EF4-FFF2-40B4-BE49-F238E27FC236}">
              <a16:creationId xmlns:a16="http://schemas.microsoft.com/office/drawing/2014/main" id="{00000000-0008-0000-0300-0000AA2A0100}"/>
            </a:ext>
          </a:extLst>
        </xdr:cNvPr>
        <xdr:cNvPicPr>
          <a:picLocks noChangeAspect="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59" name="Bildobjekt 60" descr="Kanna.png">
          <a:extLst>
            <a:ext uri="{FF2B5EF4-FFF2-40B4-BE49-F238E27FC236}">
              <a16:creationId xmlns:a16="http://schemas.microsoft.com/office/drawing/2014/main" id="{00000000-0008-0000-0300-0000AB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0" name="Bildobjekt 61" descr="Kanna.png">
          <a:extLst>
            <a:ext uri="{FF2B5EF4-FFF2-40B4-BE49-F238E27FC236}">
              <a16:creationId xmlns:a16="http://schemas.microsoft.com/office/drawing/2014/main" id="{00000000-0008-0000-0300-0000AC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1" name="Bildobjekt 62" descr="Kanna.png">
          <a:extLst>
            <a:ext uri="{FF2B5EF4-FFF2-40B4-BE49-F238E27FC236}">
              <a16:creationId xmlns:a16="http://schemas.microsoft.com/office/drawing/2014/main" id="{00000000-0008-0000-0300-0000AD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333375</xdr:colOff>
      <xdr:row>22</xdr:row>
      <xdr:rowOff>333375</xdr:rowOff>
    </xdr:to>
    <xdr:pic>
      <xdr:nvPicPr>
        <xdr:cNvPr id="76462" name="Bildobjekt 63" descr="Kanna.png">
          <a:extLst>
            <a:ext uri="{FF2B5EF4-FFF2-40B4-BE49-F238E27FC236}">
              <a16:creationId xmlns:a16="http://schemas.microsoft.com/office/drawing/2014/main" id="{00000000-0008-0000-0300-0000AE2A0100}"/>
            </a:ext>
          </a:extLst>
        </xdr:cNvPr>
        <xdr:cNvPicPr>
          <a:picLocks noChangeAspect="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333375</xdr:colOff>
      <xdr:row>22</xdr:row>
      <xdr:rowOff>333375</xdr:rowOff>
    </xdr:to>
    <xdr:pic>
      <xdr:nvPicPr>
        <xdr:cNvPr id="76463" name="Bildobjekt 64" descr="Kanna.png">
          <a:extLst>
            <a:ext uri="{FF2B5EF4-FFF2-40B4-BE49-F238E27FC236}">
              <a16:creationId xmlns:a16="http://schemas.microsoft.com/office/drawing/2014/main" id="{00000000-0008-0000-0300-0000AF2A0100}"/>
            </a:ext>
          </a:extLst>
        </xdr:cNvPr>
        <xdr:cNvPicPr>
          <a:picLocks noChangeAspect="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4" name="Bildobjekt 65" descr="Kanna.png">
          <a:extLst>
            <a:ext uri="{FF2B5EF4-FFF2-40B4-BE49-F238E27FC236}">
              <a16:creationId xmlns:a16="http://schemas.microsoft.com/office/drawing/2014/main" id="{00000000-0008-0000-0300-0000B0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5" name="Bildobjekt 66" descr="Kanna.png">
          <a:extLst>
            <a:ext uri="{FF2B5EF4-FFF2-40B4-BE49-F238E27FC236}">
              <a16:creationId xmlns:a16="http://schemas.microsoft.com/office/drawing/2014/main" id="{00000000-0008-0000-0300-0000B1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6" name="Bildobjekt 67" descr="Kanna.png">
          <a:extLst>
            <a:ext uri="{FF2B5EF4-FFF2-40B4-BE49-F238E27FC236}">
              <a16:creationId xmlns:a16="http://schemas.microsoft.com/office/drawing/2014/main" id="{00000000-0008-0000-0300-0000B2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67" name="Bildobjekt 69" descr="Spotlight lång arm.png">
          <a:extLst>
            <a:ext uri="{FF2B5EF4-FFF2-40B4-BE49-F238E27FC236}">
              <a16:creationId xmlns:a16="http://schemas.microsoft.com/office/drawing/2014/main" id="{00000000-0008-0000-0300-0000B3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68" name="Bildobjekt 70" descr="Spotlight lång arm.png">
          <a:extLst>
            <a:ext uri="{FF2B5EF4-FFF2-40B4-BE49-F238E27FC236}">
              <a16:creationId xmlns:a16="http://schemas.microsoft.com/office/drawing/2014/main" id="{00000000-0008-0000-0300-0000B42A0100}"/>
            </a:ext>
          </a:extLst>
        </xdr:cNvPr>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69" name="Bildobjekt 71" descr="Spotlight lång arm.png">
          <a:extLst>
            <a:ext uri="{FF2B5EF4-FFF2-40B4-BE49-F238E27FC236}">
              <a16:creationId xmlns:a16="http://schemas.microsoft.com/office/drawing/2014/main" id="{00000000-0008-0000-0300-0000B52A0100}"/>
            </a:ext>
          </a:extLst>
        </xdr:cNvPr>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0" name="Bildobjekt 72" descr="Spotlight lång arm.png">
          <a:extLst>
            <a:ext uri="{FF2B5EF4-FFF2-40B4-BE49-F238E27FC236}">
              <a16:creationId xmlns:a16="http://schemas.microsoft.com/office/drawing/2014/main" id="{00000000-0008-0000-0300-0000B6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1" name="Bildobjekt 73" descr="Spotlight lång arm.png">
          <a:extLst>
            <a:ext uri="{FF2B5EF4-FFF2-40B4-BE49-F238E27FC236}">
              <a16:creationId xmlns:a16="http://schemas.microsoft.com/office/drawing/2014/main" id="{00000000-0008-0000-0300-0000B7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2" name="Bildobjekt 74" descr="Spotlight lång arm.png">
          <a:extLst>
            <a:ext uri="{FF2B5EF4-FFF2-40B4-BE49-F238E27FC236}">
              <a16:creationId xmlns:a16="http://schemas.microsoft.com/office/drawing/2014/main" id="{00000000-0008-0000-0300-0000B8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73" name="Bildobjekt 75" descr="Spotlight lång arm.png">
          <a:extLst>
            <a:ext uri="{FF2B5EF4-FFF2-40B4-BE49-F238E27FC236}">
              <a16:creationId xmlns:a16="http://schemas.microsoft.com/office/drawing/2014/main" id="{00000000-0008-0000-0300-0000B92A0100}"/>
            </a:ext>
          </a:extLst>
        </xdr:cNvPr>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74" name="Bildobjekt 76" descr="Spotlight lång arm.png">
          <a:extLst>
            <a:ext uri="{FF2B5EF4-FFF2-40B4-BE49-F238E27FC236}">
              <a16:creationId xmlns:a16="http://schemas.microsoft.com/office/drawing/2014/main" id="{00000000-0008-0000-0300-0000BA2A0100}"/>
            </a:ext>
          </a:extLst>
        </xdr:cNvPr>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5" name="Bildobjekt 77" descr="Spotlight lång arm.png">
          <a:extLst>
            <a:ext uri="{FF2B5EF4-FFF2-40B4-BE49-F238E27FC236}">
              <a16:creationId xmlns:a16="http://schemas.microsoft.com/office/drawing/2014/main" id="{00000000-0008-0000-0300-0000BB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6" name="Bildobjekt 78" descr="Spotlight lång arm.png">
          <a:extLst>
            <a:ext uri="{FF2B5EF4-FFF2-40B4-BE49-F238E27FC236}">
              <a16:creationId xmlns:a16="http://schemas.microsoft.com/office/drawing/2014/main" id="{00000000-0008-0000-0300-0000BC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7" name="Bildobjekt 79" descr="Spotlight lång arm.png">
          <a:extLst>
            <a:ext uri="{FF2B5EF4-FFF2-40B4-BE49-F238E27FC236}">
              <a16:creationId xmlns:a16="http://schemas.microsoft.com/office/drawing/2014/main" id="{00000000-0008-0000-0300-0000BD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78" name="Bildobjekt 80" descr="Spotlight kort arm.png">
          <a:extLst>
            <a:ext uri="{FF2B5EF4-FFF2-40B4-BE49-F238E27FC236}">
              <a16:creationId xmlns:a16="http://schemas.microsoft.com/office/drawing/2014/main" id="{00000000-0008-0000-0300-0000BE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323850</xdr:colOff>
      <xdr:row>24</xdr:row>
      <xdr:rowOff>333375</xdr:rowOff>
    </xdr:to>
    <xdr:pic>
      <xdr:nvPicPr>
        <xdr:cNvPr id="76479" name="Bildobjekt 81" descr="Spotlight kort arm.png">
          <a:extLst>
            <a:ext uri="{FF2B5EF4-FFF2-40B4-BE49-F238E27FC236}">
              <a16:creationId xmlns:a16="http://schemas.microsoft.com/office/drawing/2014/main" id="{00000000-0008-0000-0300-0000BF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323850</xdr:colOff>
      <xdr:row>24</xdr:row>
      <xdr:rowOff>342900</xdr:rowOff>
    </xdr:to>
    <xdr:pic>
      <xdr:nvPicPr>
        <xdr:cNvPr id="76480" name="Bildobjekt 82" descr="Spotlight kort arm.png">
          <a:extLst>
            <a:ext uri="{FF2B5EF4-FFF2-40B4-BE49-F238E27FC236}">
              <a16:creationId xmlns:a16="http://schemas.microsoft.com/office/drawing/2014/main" id="{00000000-0008-0000-0300-0000C0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24</xdr:row>
      <xdr:rowOff>47625</xdr:rowOff>
    </xdr:from>
    <xdr:to>
      <xdr:col>18</xdr:col>
      <xdr:colOff>314325</xdr:colOff>
      <xdr:row>24</xdr:row>
      <xdr:rowOff>333375</xdr:rowOff>
    </xdr:to>
    <xdr:pic>
      <xdr:nvPicPr>
        <xdr:cNvPr id="76481" name="Bildobjekt 83" descr="Spotlight kort arm.png">
          <a:extLst>
            <a:ext uri="{FF2B5EF4-FFF2-40B4-BE49-F238E27FC236}">
              <a16:creationId xmlns:a16="http://schemas.microsoft.com/office/drawing/2014/main" id="{00000000-0008-0000-0300-0000C1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82" name="Bildobjekt 84" descr="Spotlight kort arm.png">
          <a:extLst>
            <a:ext uri="{FF2B5EF4-FFF2-40B4-BE49-F238E27FC236}">
              <a16:creationId xmlns:a16="http://schemas.microsoft.com/office/drawing/2014/main" id="{00000000-0008-0000-0300-0000C2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83" name="Bildobjekt 85" descr="Spotlight kort arm.png">
          <a:extLst>
            <a:ext uri="{FF2B5EF4-FFF2-40B4-BE49-F238E27FC236}">
              <a16:creationId xmlns:a16="http://schemas.microsoft.com/office/drawing/2014/main" id="{00000000-0008-0000-0300-0000C3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24</xdr:row>
      <xdr:rowOff>47625</xdr:rowOff>
    </xdr:from>
    <xdr:to>
      <xdr:col>18</xdr:col>
      <xdr:colOff>314325</xdr:colOff>
      <xdr:row>24</xdr:row>
      <xdr:rowOff>333375</xdr:rowOff>
    </xdr:to>
    <xdr:pic>
      <xdr:nvPicPr>
        <xdr:cNvPr id="76484" name="Bildobjekt 86" descr="Spotlight kort arm.png">
          <a:extLst>
            <a:ext uri="{FF2B5EF4-FFF2-40B4-BE49-F238E27FC236}">
              <a16:creationId xmlns:a16="http://schemas.microsoft.com/office/drawing/2014/main" id="{00000000-0008-0000-0300-0000C4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24</xdr:row>
      <xdr:rowOff>47625</xdr:rowOff>
    </xdr:from>
    <xdr:to>
      <xdr:col>18</xdr:col>
      <xdr:colOff>314325</xdr:colOff>
      <xdr:row>24</xdr:row>
      <xdr:rowOff>342900</xdr:rowOff>
    </xdr:to>
    <xdr:pic>
      <xdr:nvPicPr>
        <xdr:cNvPr id="76485" name="Bildobjekt 87" descr="Spotlight kort arm.png">
          <a:extLst>
            <a:ext uri="{FF2B5EF4-FFF2-40B4-BE49-F238E27FC236}">
              <a16:creationId xmlns:a16="http://schemas.microsoft.com/office/drawing/2014/main" id="{00000000-0008-0000-0300-0000C5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575310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24</xdr:row>
      <xdr:rowOff>47625</xdr:rowOff>
    </xdr:from>
    <xdr:to>
      <xdr:col>18</xdr:col>
      <xdr:colOff>314325</xdr:colOff>
      <xdr:row>24</xdr:row>
      <xdr:rowOff>333375</xdr:rowOff>
    </xdr:to>
    <xdr:pic>
      <xdr:nvPicPr>
        <xdr:cNvPr id="76486" name="Bildobjekt 88" descr="Spotlight kort arm.png">
          <a:extLst>
            <a:ext uri="{FF2B5EF4-FFF2-40B4-BE49-F238E27FC236}">
              <a16:creationId xmlns:a16="http://schemas.microsoft.com/office/drawing/2014/main" id="{00000000-0008-0000-0300-0000C6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87" name="Bildobjekt 89" descr="Spotlight kort arm.png">
          <a:extLst>
            <a:ext uri="{FF2B5EF4-FFF2-40B4-BE49-F238E27FC236}">
              <a16:creationId xmlns:a16="http://schemas.microsoft.com/office/drawing/2014/main" id="{00000000-0008-0000-0300-0000C7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88" name="Bildobjekt 90" descr="Spotlight kort arm.png">
          <a:extLst>
            <a:ext uri="{FF2B5EF4-FFF2-40B4-BE49-F238E27FC236}">
              <a16:creationId xmlns:a16="http://schemas.microsoft.com/office/drawing/2014/main" id="{00000000-0008-0000-0300-0000C8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89" name="Bildobjekt 93" descr="Vajer.png">
          <a:extLst>
            <a:ext uri="{FF2B5EF4-FFF2-40B4-BE49-F238E27FC236}">
              <a16:creationId xmlns:a16="http://schemas.microsoft.com/office/drawing/2014/main" id="{00000000-0008-0000-0300-0000C92A0100}"/>
            </a:ext>
          </a:extLst>
        </xdr:cNvPr>
        <xdr:cNvPicPr>
          <a:picLocks noChangeAspect="1"/>
        </xdr:cNvPicPr>
      </xdr:nvPicPr>
      <xdr:blipFill>
        <a:blip xmlns:r="http://schemas.openxmlformats.org/officeDocument/2006/relationships" r:embed="rId3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90" name="Bildobjekt 94" descr="Vajer.png">
          <a:extLst>
            <a:ext uri="{FF2B5EF4-FFF2-40B4-BE49-F238E27FC236}">
              <a16:creationId xmlns:a16="http://schemas.microsoft.com/office/drawing/2014/main" id="{00000000-0008-0000-0300-0000CA2A0100}"/>
            </a:ext>
          </a:extLst>
        </xdr:cNvPr>
        <xdr:cNvPicPr>
          <a:picLocks noChangeAspect="1"/>
        </xdr:cNvPicPr>
      </xdr:nvPicPr>
      <xdr:blipFill>
        <a:blip xmlns:r="http://schemas.openxmlformats.org/officeDocument/2006/relationships" r:embed="rId3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323850</xdr:colOff>
      <xdr:row>27</xdr:row>
      <xdr:rowOff>323850</xdr:rowOff>
    </xdr:to>
    <xdr:pic>
      <xdr:nvPicPr>
        <xdr:cNvPr id="76491" name="Bildobjekt 95" descr="Vajer.png">
          <a:extLst>
            <a:ext uri="{FF2B5EF4-FFF2-40B4-BE49-F238E27FC236}">
              <a16:creationId xmlns:a16="http://schemas.microsoft.com/office/drawing/2014/main" id="{00000000-0008-0000-0300-0000CB2A0100}"/>
            </a:ext>
          </a:extLst>
        </xdr:cNvPr>
        <xdr:cNvPicPr>
          <a:picLocks noChangeAspect="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27</xdr:row>
      <xdr:rowOff>38100</xdr:rowOff>
    </xdr:from>
    <xdr:to>
      <xdr:col>18</xdr:col>
      <xdr:colOff>314325</xdr:colOff>
      <xdr:row>27</xdr:row>
      <xdr:rowOff>333375</xdr:rowOff>
    </xdr:to>
    <xdr:pic>
      <xdr:nvPicPr>
        <xdr:cNvPr id="76492" name="Bildobjekt 96" descr="Vajer.png">
          <a:extLst>
            <a:ext uri="{FF2B5EF4-FFF2-40B4-BE49-F238E27FC236}">
              <a16:creationId xmlns:a16="http://schemas.microsoft.com/office/drawing/2014/main" id="{00000000-0008-0000-0300-0000CC2A0100}"/>
            </a:ext>
          </a:extLst>
        </xdr:cNvPr>
        <xdr:cNvPicPr>
          <a:picLocks noChangeAspect="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68008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93" name="Bildobjekt 97" descr="Vajer.png">
          <a:extLst>
            <a:ext uri="{FF2B5EF4-FFF2-40B4-BE49-F238E27FC236}">
              <a16:creationId xmlns:a16="http://schemas.microsoft.com/office/drawing/2014/main" id="{00000000-0008-0000-0300-0000CD2A0100}"/>
            </a:ext>
          </a:extLst>
        </xdr:cNvPr>
        <xdr:cNvPicPr>
          <a:picLocks noChangeAspect="1"/>
        </xdr:cNvPicPr>
      </xdr:nvPicPr>
      <xdr:blipFill>
        <a:blip xmlns:r="http://schemas.openxmlformats.org/officeDocument/2006/relationships" r:embed="rId3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94" name="Bildobjekt 98" descr="Vajer.png">
          <a:extLst>
            <a:ext uri="{FF2B5EF4-FFF2-40B4-BE49-F238E27FC236}">
              <a16:creationId xmlns:a16="http://schemas.microsoft.com/office/drawing/2014/main" id="{00000000-0008-0000-0300-0000CE2A0100}"/>
            </a:ext>
          </a:extLst>
        </xdr:cNvPr>
        <xdr:cNvPicPr>
          <a:picLocks noChangeAspect="1"/>
        </xdr:cNvPicPr>
      </xdr:nvPicPr>
      <xdr:blipFill>
        <a:blip xmlns:r="http://schemas.openxmlformats.org/officeDocument/2006/relationships" r:embed="rId3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95" name="Bildobjekt 99" descr="Vajer.png">
          <a:extLst>
            <a:ext uri="{FF2B5EF4-FFF2-40B4-BE49-F238E27FC236}">
              <a16:creationId xmlns:a16="http://schemas.microsoft.com/office/drawing/2014/main" id="{00000000-0008-0000-0300-0000CF2A0100}"/>
            </a:ext>
          </a:extLst>
        </xdr:cNvPr>
        <xdr:cNvPicPr>
          <a:picLocks noChangeAspect="1"/>
        </xdr:cNvPicPr>
      </xdr:nvPicPr>
      <xdr:blipFill>
        <a:blip xmlns:r="http://schemas.openxmlformats.org/officeDocument/2006/relationships" r:embed="rId3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28</xdr:row>
      <xdr:rowOff>28575</xdr:rowOff>
    </xdr:from>
    <xdr:to>
      <xdr:col>18</xdr:col>
      <xdr:colOff>323850</xdr:colOff>
      <xdr:row>28</xdr:row>
      <xdr:rowOff>314325</xdr:rowOff>
    </xdr:to>
    <xdr:pic>
      <xdr:nvPicPr>
        <xdr:cNvPr id="76496" name="Bildobjekt 100" descr="Vajer.png">
          <a:extLst>
            <a:ext uri="{FF2B5EF4-FFF2-40B4-BE49-F238E27FC236}">
              <a16:creationId xmlns:a16="http://schemas.microsoft.com/office/drawing/2014/main" id="{00000000-0008-0000-0300-0000D02A01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1437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28</xdr:row>
      <xdr:rowOff>28575</xdr:rowOff>
    </xdr:from>
    <xdr:to>
      <xdr:col>18</xdr:col>
      <xdr:colOff>323850</xdr:colOff>
      <xdr:row>28</xdr:row>
      <xdr:rowOff>314325</xdr:rowOff>
    </xdr:to>
    <xdr:pic>
      <xdr:nvPicPr>
        <xdr:cNvPr id="76497" name="Bildobjekt 101" descr="Vajer.png">
          <a:extLst>
            <a:ext uri="{FF2B5EF4-FFF2-40B4-BE49-F238E27FC236}">
              <a16:creationId xmlns:a16="http://schemas.microsoft.com/office/drawing/2014/main" id="{00000000-0008-0000-0300-0000D12A01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1437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28</xdr:row>
      <xdr:rowOff>28575</xdr:rowOff>
    </xdr:from>
    <xdr:to>
      <xdr:col>18</xdr:col>
      <xdr:colOff>323850</xdr:colOff>
      <xdr:row>28</xdr:row>
      <xdr:rowOff>314325</xdr:rowOff>
    </xdr:to>
    <xdr:pic>
      <xdr:nvPicPr>
        <xdr:cNvPr id="76498" name="Bildobjekt 102" descr="Vajer.png">
          <a:extLst>
            <a:ext uri="{FF2B5EF4-FFF2-40B4-BE49-F238E27FC236}">
              <a16:creationId xmlns:a16="http://schemas.microsoft.com/office/drawing/2014/main" id="{00000000-0008-0000-0300-0000D22A01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1437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28</xdr:row>
      <xdr:rowOff>28575</xdr:rowOff>
    </xdr:from>
    <xdr:to>
      <xdr:col>18</xdr:col>
      <xdr:colOff>323850</xdr:colOff>
      <xdr:row>28</xdr:row>
      <xdr:rowOff>314325</xdr:rowOff>
    </xdr:to>
    <xdr:pic>
      <xdr:nvPicPr>
        <xdr:cNvPr id="76499" name="Bildobjekt 103" descr="Vajer.png">
          <a:extLst>
            <a:ext uri="{FF2B5EF4-FFF2-40B4-BE49-F238E27FC236}">
              <a16:creationId xmlns:a16="http://schemas.microsoft.com/office/drawing/2014/main" id="{00000000-0008-0000-0300-0000D32A0100}"/>
            </a:ext>
          </a:extLst>
        </xdr:cNvPr>
        <xdr:cNvPicPr>
          <a:picLocks noChangeAspect="1"/>
        </xdr:cNvPicPr>
      </xdr:nvPicPr>
      <xdr:blipFill>
        <a:blip xmlns:r="http://schemas.openxmlformats.org/officeDocument/2006/relationships" r:embed="rId3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71437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29</xdr:row>
      <xdr:rowOff>38100</xdr:rowOff>
    </xdr:from>
    <xdr:to>
      <xdr:col>18</xdr:col>
      <xdr:colOff>333375</xdr:colOff>
      <xdr:row>29</xdr:row>
      <xdr:rowOff>323850</xdr:rowOff>
    </xdr:to>
    <xdr:pic>
      <xdr:nvPicPr>
        <xdr:cNvPr id="76500" name="Bildobjekt 104" descr="Internet trådbunden.png">
          <a:extLst>
            <a:ext uri="{FF2B5EF4-FFF2-40B4-BE49-F238E27FC236}">
              <a16:creationId xmlns:a16="http://schemas.microsoft.com/office/drawing/2014/main" id="{00000000-0008-0000-0300-0000D42A0100}"/>
            </a:ext>
          </a:extLst>
        </xdr:cNvPr>
        <xdr:cNvPicPr>
          <a:picLocks noChangeAspect="1"/>
        </xdr:cNvPicPr>
      </xdr:nvPicPr>
      <xdr:blipFill>
        <a:blip xmlns:r="http://schemas.openxmlformats.org/officeDocument/2006/relationships" r:embed="rId3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75057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29</xdr:row>
      <xdr:rowOff>38100</xdr:rowOff>
    </xdr:from>
    <xdr:to>
      <xdr:col>18</xdr:col>
      <xdr:colOff>323850</xdr:colOff>
      <xdr:row>29</xdr:row>
      <xdr:rowOff>323850</xdr:rowOff>
    </xdr:to>
    <xdr:pic>
      <xdr:nvPicPr>
        <xdr:cNvPr id="76501" name="Bildobjekt 105" descr="Internet trådbunden.png">
          <a:extLst>
            <a:ext uri="{FF2B5EF4-FFF2-40B4-BE49-F238E27FC236}">
              <a16:creationId xmlns:a16="http://schemas.microsoft.com/office/drawing/2014/main" id="{00000000-0008-0000-0300-0000D52A0100}"/>
            </a:ext>
          </a:extLst>
        </xdr:cNvPr>
        <xdr:cNvPicPr>
          <a:picLocks noChangeAspect="1"/>
        </xdr:cNvPicPr>
      </xdr:nvPicPr>
      <xdr:blipFill>
        <a:blip xmlns:r="http://schemas.openxmlformats.org/officeDocument/2006/relationships" r:embed="rId1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75057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30</xdr:row>
      <xdr:rowOff>47625</xdr:rowOff>
    </xdr:from>
    <xdr:to>
      <xdr:col>18</xdr:col>
      <xdr:colOff>323850</xdr:colOff>
      <xdr:row>30</xdr:row>
      <xdr:rowOff>333375</xdr:rowOff>
    </xdr:to>
    <xdr:pic>
      <xdr:nvPicPr>
        <xdr:cNvPr id="76502" name="Bildobjekt 106" descr="Teleanslutning.png">
          <a:extLst>
            <a:ext uri="{FF2B5EF4-FFF2-40B4-BE49-F238E27FC236}">
              <a16:creationId xmlns:a16="http://schemas.microsoft.com/office/drawing/2014/main" id="{00000000-0008-0000-0300-0000D62A0100}"/>
            </a:ext>
          </a:extLst>
        </xdr:cNvPr>
        <xdr:cNvPicPr>
          <a:picLocks noChangeAspect="1"/>
        </xdr:cNvPicPr>
      </xdr:nvPicPr>
      <xdr:blipFill>
        <a:blip xmlns:r="http://schemas.openxmlformats.org/officeDocument/2006/relationships" r:embed="rId3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8676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30</xdr:row>
      <xdr:rowOff>47625</xdr:rowOff>
    </xdr:from>
    <xdr:to>
      <xdr:col>18</xdr:col>
      <xdr:colOff>323850</xdr:colOff>
      <xdr:row>30</xdr:row>
      <xdr:rowOff>333375</xdr:rowOff>
    </xdr:to>
    <xdr:pic>
      <xdr:nvPicPr>
        <xdr:cNvPr id="76503" name="Bildobjekt 107" descr="Teleanslutning.png">
          <a:extLst>
            <a:ext uri="{FF2B5EF4-FFF2-40B4-BE49-F238E27FC236}">
              <a16:creationId xmlns:a16="http://schemas.microsoft.com/office/drawing/2014/main" id="{00000000-0008-0000-0300-0000D72A0100}"/>
            </a:ext>
          </a:extLst>
        </xdr:cNvPr>
        <xdr:cNvPicPr>
          <a:picLocks noChangeAspect="1"/>
        </xdr:cNvPicPr>
      </xdr:nvPicPr>
      <xdr:blipFill>
        <a:blip xmlns:r="http://schemas.openxmlformats.org/officeDocument/2006/relationships" r:embed="rId3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8676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57150</xdr:colOff>
      <xdr:row>31</xdr:row>
      <xdr:rowOff>47625</xdr:rowOff>
    </xdr:from>
    <xdr:to>
      <xdr:col>18</xdr:col>
      <xdr:colOff>276225</xdr:colOff>
      <xdr:row>31</xdr:row>
      <xdr:rowOff>295275</xdr:rowOff>
    </xdr:to>
    <xdr:pic>
      <xdr:nvPicPr>
        <xdr:cNvPr id="76504" name="Bildobjekt 108" descr="Flaggstång.png">
          <a:extLst>
            <a:ext uri="{FF2B5EF4-FFF2-40B4-BE49-F238E27FC236}">
              <a16:creationId xmlns:a16="http://schemas.microsoft.com/office/drawing/2014/main" id="{00000000-0008-0000-0300-0000D82A0100}"/>
            </a:ext>
          </a:extLst>
        </xdr:cNvPr>
        <xdr:cNvPicPr>
          <a:picLocks noChangeAspect="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38825" y="8220075"/>
          <a:ext cx="219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57150</xdr:colOff>
      <xdr:row>31</xdr:row>
      <xdr:rowOff>38100</xdr:rowOff>
    </xdr:from>
    <xdr:to>
      <xdr:col>18</xdr:col>
      <xdr:colOff>276225</xdr:colOff>
      <xdr:row>31</xdr:row>
      <xdr:rowOff>295275</xdr:rowOff>
    </xdr:to>
    <xdr:pic>
      <xdr:nvPicPr>
        <xdr:cNvPr id="76505" name="Bildobjekt 109" descr="Flaggstång.png">
          <a:extLst>
            <a:ext uri="{FF2B5EF4-FFF2-40B4-BE49-F238E27FC236}">
              <a16:creationId xmlns:a16="http://schemas.microsoft.com/office/drawing/2014/main" id="{00000000-0008-0000-0300-0000D92A0100}"/>
            </a:ext>
          </a:extLst>
        </xdr:cNvPr>
        <xdr:cNvPicPr>
          <a:picLocks noChangeAspect="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38825" y="8210550"/>
          <a:ext cx="2190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57150</xdr:colOff>
      <xdr:row>31</xdr:row>
      <xdr:rowOff>38100</xdr:rowOff>
    </xdr:from>
    <xdr:to>
      <xdr:col>18</xdr:col>
      <xdr:colOff>276225</xdr:colOff>
      <xdr:row>31</xdr:row>
      <xdr:rowOff>295275</xdr:rowOff>
    </xdr:to>
    <xdr:pic>
      <xdr:nvPicPr>
        <xdr:cNvPr id="76506" name="Bildobjekt 110" descr="Flaggstång.png">
          <a:extLst>
            <a:ext uri="{FF2B5EF4-FFF2-40B4-BE49-F238E27FC236}">
              <a16:creationId xmlns:a16="http://schemas.microsoft.com/office/drawing/2014/main" id="{00000000-0008-0000-0300-0000DA2A0100}"/>
            </a:ext>
          </a:extLst>
        </xdr:cNvPr>
        <xdr:cNvPicPr>
          <a:picLocks noChangeAspect="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38825" y="8210550"/>
          <a:ext cx="2190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32</xdr:row>
      <xdr:rowOff>57150</xdr:rowOff>
    </xdr:from>
    <xdr:to>
      <xdr:col>19</xdr:col>
      <xdr:colOff>9525</xdr:colOff>
      <xdr:row>32</xdr:row>
      <xdr:rowOff>304800</xdr:rowOff>
    </xdr:to>
    <xdr:pic>
      <xdr:nvPicPr>
        <xdr:cNvPr id="76507" name="Bildobjekt 111" descr="Avlopps_Vattenuttag.png">
          <a:extLst>
            <a:ext uri="{FF2B5EF4-FFF2-40B4-BE49-F238E27FC236}">
              <a16:creationId xmlns:a16="http://schemas.microsoft.com/office/drawing/2014/main" id="{00000000-0008-0000-0300-0000DB2A01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800725" y="8582025"/>
          <a:ext cx="34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33</xdr:row>
      <xdr:rowOff>38100</xdr:rowOff>
    </xdr:from>
    <xdr:to>
      <xdr:col>18</xdr:col>
      <xdr:colOff>333375</xdr:colOff>
      <xdr:row>33</xdr:row>
      <xdr:rowOff>323850</xdr:rowOff>
    </xdr:to>
    <xdr:pic>
      <xdr:nvPicPr>
        <xdr:cNvPr id="76508" name="Bildobjekt 112" descr="Vattenuttag.png">
          <a:extLst>
            <a:ext uri="{FF2B5EF4-FFF2-40B4-BE49-F238E27FC236}">
              <a16:creationId xmlns:a16="http://schemas.microsoft.com/office/drawing/2014/main" id="{00000000-0008-0000-0300-0000DC2A0100}"/>
            </a:ext>
          </a:extLst>
        </xdr:cNvPr>
        <xdr:cNvPicPr>
          <a:picLocks noChangeAspect="1"/>
        </xdr:cNvPicPr>
      </xdr:nvPicPr>
      <xdr:blipFill>
        <a:blip xmlns:r="http://schemas.openxmlformats.org/officeDocument/2006/relationships" r:embed="rId3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89154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32</xdr:row>
      <xdr:rowOff>57150</xdr:rowOff>
    </xdr:from>
    <xdr:to>
      <xdr:col>19</xdr:col>
      <xdr:colOff>19050</xdr:colOff>
      <xdr:row>32</xdr:row>
      <xdr:rowOff>304800</xdr:rowOff>
    </xdr:to>
    <xdr:pic>
      <xdr:nvPicPr>
        <xdr:cNvPr id="76509" name="Bildobjekt 113" descr="Avlopps_Vattenuttag.png">
          <a:extLst>
            <a:ext uri="{FF2B5EF4-FFF2-40B4-BE49-F238E27FC236}">
              <a16:creationId xmlns:a16="http://schemas.microsoft.com/office/drawing/2014/main" id="{00000000-0008-0000-0300-0000DD2A01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800725" y="8582025"/>
          <a:ext cx="3524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9525</xdr:colOff>
      <xdr:row>34</xdr:row>
      <xdr:rowOff>57150</xdr:rowOff>
    </xdr:from>
    <xdr:to>
      <xdr:col>19</xdr:col>
      <xdr:colOff>19050</xdr:colOff>
      <xdr:row>34</xdr:row>
      <xdr:rowOff>304800</xdr:rowOff>
    </xdr:to>
    <xdr:pic>
      <xdr:nvPicPr>
        <xdr:cNvPr id="76510" name="Bildobjekt 114" descr="Vask och Diskbänk.png">
          <a:extLst>
            <a:ext uri="{FF2B5EF4-FFF2-40B4-BE49-F238E27FC236}">
              <a16:creationId xmlns:a16="http://schemas.microsoft.com/office/drawing/2014/main" id="{00000000-0008-0000-0300-0000DE2A0100}"/>
            </a:ext>
          </a:extLst>
        </xdr:cNvPr>
        <xdr:cNvPicPr>
          <a:picLocks noChangeAspect="1"/>
        </xdr:cNvPicPr>
      </xdr:nvPicPr>
      <xdr:blipFill>
        <a:blip xmlns:r="http://schemas.openxmlformats.org/officeDocument/2006/relationships" r:embed="rId1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91200" y="9286875"/>
          <a:ext cx="3619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35</xdr:row>
      <xdr:rowOff>28575</xdr:rowOff>
    </xdr:from>
    <xdr:to>
      <xdr:col>18</xdr:col>
      <xdr:colOff>314325</xdr:colOff>
      <xdr:row>35</xdr:row>
      <xdr:rowOff>314325</xdr:rowOff>
    </xdr:to>
    <xdr:pic>
      <xdr:nvPicPr>
        <xdr:cNvPr id="76511" name="Bildobjekt 115" descr="Tryckluftsuttag.png">
          <a:extLst>
            <a:ext uri="{FF2B5EF4-FFF2-40B4-BE49-F238E27FC236}">
              <a16:creationId xmlns:a16="http://schemas.microsoft.com/office/drawing/2014/main" id="{00000000-0008-0000-0300-0000DF2A0100}"/>
            </a:ext>
          </a:extLst>
        </xdr:cNvPr>
        <xdr:cNvPicPr>
          <a:picLocks noChangeAspect="1"/>
        </xdr:cNvPicPr>
      </xdr:nvPicPr>
      <xdr:blipFill>
        <a:blip xmlns:r="http://schemas.openxmlformats.org/officeDocument/2006/relationships" r:embed="rId1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96107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35</xdr:row>
      <xdr:rowOff>38100</xdr:rowOff>
    </xdr:from>
    <xdr:to>
      <xdr:col>18</xdr:col>
      <xdr:colOff>314325</xdr:colOff>
      <xdr:row>35</xdr:row>
      <xdr:rowOff>323850</xdr:rowOff>
    </xdr:to>
    <xdr:pic>
      <xdr:nvPicPr>
        <xdr:cNvPr id="76512" name="Bildobjekt 116" descr="Tryckluftsuttag.png">
          <a:extLst>
            <a:ext uri="{FF2B5EF4-FFF2-40B4-BE49-F238E27FC236}">
              <a16:creationId xmlns:a16="http://schemas.microsoft.com/office/drawing/2014/main" id="{00000000-0008-0000-0300-0000E02A0100}"/>
            </a:ext>
          </a:extLst>
        </xdr:cNvPr>
        <xdr:cNvPicPr>
          <a:picLocks noChangeAspect="1"/>
        </xdr:cNvPicPr>
      </xdr:nvPicPr>
      <xdr:blipFill>
        <a:blip xmlns:r="http://schemas.openxmlformats.org/officeDocument/2006/relationships" r:embed="rId1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9620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95250</xdr:colOff>
      <xdr:row>36</xdr:row>
      <xdr:rowOff>9525</xdr:rowOff>
    </xdr:from>
    <xdr:to>
      <xdr:col>18</xdr:col>
      <xdr:colOff>295275</xdr:colOff>
      <xdr:row>36</xdr:row>
      <xdr:rowOff>295275</xdr:rowOff>
    </xdr:to>
    <xdr:pic>
      <xdr:nvPicPr>
        <xdr:cNvPr id="76513" name="Bildobjekt 117" descr="Kylskåp.png">
          <a:extLst>
            <a:ext uri="{FF2B5EF4-FFF2-40B4-BE49-F238E27FC236}">
              <a16:creationId xmlns:a16="http://schemas.microsoft.com/office/drawing/2014/main" id="{00000000-0008-0000-0300-0000E12A0100}"/>
            </a:ext>
          </a:extLst>
        </xdr:cNvPr>
        <xdr:cNvPicPr>
          <a:picLocks noChangeAspect="1"/>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76925" y="9944100"/>
          <a:ext cx="2000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37</xdr:row>
      <xdr:rowOff>38100</xdr:rowOff>
    </xdr:from>
    <xdr:to>
      <xdr:col>18</xdr:col>
      <xdr:colOff>285750</xdr:colOff>
      <xdr:row>37</xdr:row>
      <xdr:rowOff>323850</xdr:rowOff>
    </xdr:to>
    <xdr:pic>
      <xdr:nvPicPr>
        <xdr:cNvPr id="76514" name="Bildobjekt 118" descr="Tross.png">
          <a:extLst>
            <a:ext uri="{FF2B5EF4-FFF2-40B4-BE49-F238E27FC236}">
              <a16:creationId xmlns:a16="http://schemas.microsoft.com/office/drawing/2014/main" id="{00000000-0008-0000-0300-0000E22A0100}"/>
            </a:ext>
          </a:extLst>
        </xdr:cNvPr>
        <xdr:cNvPicPr>
          <a:picLocks noChangeAspect="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10325100"/>
          <a:ext cx="2095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37</xdr:row>
      <xdr:rowOff>38100</xdr:rowOff>
    </xdr:from>
    <xdr:to>
      <xdr:col>18</xdr:col>
      <xdr:colOff>285750</xdr:colOff>
      <xdr:row>37</xdr:row>
      <xdr:rowOff>323850</xdr:rowOff>
    </xdr:to>
    <xdr:pic>
      <xdr:nvPicPr>
        <xdr:cNvPr id="76515" name="Bildobjekt 119" descr="Tross.png">
          <a:extLst>
            <a:ext uri="{FF2B5EF4-FFF2-40B4-BE49-F238E27FC236}">
              <a16:creationId xmlns:a16="http://schemas.microsoft.com/office/drawing/2014/main" id="{00000000-0008-0000-0300-0000E32A0100}"/>
            </a:ext>
          </a:extLst>
        </xdr:cNvPr>
        <xdr:cNvPicPr>
          <a:picLocks noChangeAspect="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10325100"/>
          <a:ext cx="2095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37</xdr:row>
      <xdr:rowOff>38100</xdr:rowOff>
    </xdr:from>
    <xdr:to>
      <xdr:col>18</xdr:col>
      <xdr:colOff>285750</xdr:colOff>
      <xdr:row>37</xdr:row>
      <xdr:rowOff>323850</xdr:rowOff>
    </xdr:to>
    <xdr:pic>
      <xdr:nvPicPr>
        <xdr:cNvPr id="76516" name="Bildobjekt 120" descr="Tross.png">
          <a:extLst>
            <a:ext uri="{FF2B5EF4-FFF2-40B4-BE49-F238E27FC236}">
              <a16:creationId xmlns:a16="http://schemas.microsoft.com/office/drawing/2014/main" id="{00000000-0008-0000-0300-0000E42A0100}"/>
            </a:ext>
          </a:extLst>
        </xdr:cNvPr>
        <xdr:cNvPicPr>
          <a:picLocks noChangeAspect="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10325100"/>
          <a:ext cx="2095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38</xdr:row>
      <xdr:rowOff>47625</xdr:rowOff>
    </xdr:from>
    <xdr:to>
      <xdr:col>18</xdr:col>
      <xdr:colOff>342900</xdr:colOff>
      <xdr:row>38</xdr:row>
      <xdr:rowOff>304800</xdr:rowOff>
    </xdr:to>
    <xdr:pic>
      <xdr:nvPicPr>
        <xdr:cNvPr id="76517" name="Bildobjekt 121" descr="Plasmaskärm.png">
          <a:extLst>
            <a:ext uri="{FF2B5EF4-FFF2-40B4-BE49-F238E27FC236}">
              <a16:creationId xmlns:a16="http://schemas.microsoft.com/office/drawing/2014/main" id="{00000000-0008-0000-0300-0000E52A0100}"/>
            </a:ext>
          </a:extLst>
        </xdr:cNvPr>
        <xdr:cNvPicPr>
          <a:picLocks noChangeAspect="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10687050"/>
          <a:ext cx="3048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38</xdr:row>
      <xdr:rowOff>57150</xdr:rowOff>
    </xdr:from>
    <xdr:to>
      <xdr:col>18</xdr:col>
      <xdr:colOff>342900</xdr:colOff>
      <xdr:row>38</xdr:row>
      <xdr:rowOff>304800</xdr:rowOff>
    </xdr:to>
    <xdr:pic>
      <xdr:nvPicPr>
        <xdr:cNvPr id="76518" name="Bildobjekt 122" descr="Plasmaskärm.png">
          <a:extLst>
            <a:ext uri="{FF2B5EF4-FFF2-40B4-BE49-F238E27FC236}">
              <a16:creationId xmlns:a16="http://schemas.microsoft.com/office/drawing/2014/main" id="{00000000-0008-0000-0300-0000E62A0100}"/>
            </a:ext>
          </a:extLst>
        </xdr:cNvPr>
        <xdr:cNvPicPr>
          <a:picLocks noChangeAspect="1"/>
        </xdr:cNvPicPr>
      </xdr:nvPicPr>
      <xdr:blipFill>
        <a:blip xmlns:r="http://schemas.openxmlformats.org/officeDocument/2006/relationships" r:embed="rId1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10696575"/>
          <a:ext cx="3048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38</xdr:row>
      <xdr:rowOff>57150</xdr:rowOff>
    </xdr:from>
    <xdr:to>
      <xdr:col>18</xdr:col>
      <xdr:colOff>342900</xdr:colOff>
      <xdr:row>38</xdr:row>
      <xdr:rowOff>304800</xdr:rowOff>
    </xdr:to>
    <xdr:pic>
      <xdr:nvPicPr>
        <xdr:cNvPr id="76519" name="Bildobjekt 123" descr="Plasmaskärm.png">
          <a:extLst>
            <a:ext uri="{FF2B5EF4-FFF2-40B4-BE49-F238E27FC236}">
              <a16:creationId xmlns:a16="http://schemas.microsoft.com/office/drawing/2014/main" id="{00000000-0008-0000-0300-0000E72A0100}"/>
            </a:ext>
          </a:extLst>
        </xdr:cNvPr>
        <xdr:cNvPicPr>
          <a:picLocks noChangeAspect="1"/>
        </xdr:cNvPicPr>
      </xdr:nvPicPr>
      <xdr:blipFill>
        <a:blip xmlns:r="http://schemas.openxmlformats.org/officeDocument/2006/relationships" r:embed="rId1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10696575"/>
          <a:ext cx="3048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26</xdr:row>
      <xdr:rowOff>38100</xdr:rowOff>
    </xdr:from>
    <xdr:to>
      <xdr:col>18</xdr:col>
      <xdr:colOff>285750</xdr:colOff>
      <xdr:row>26</xdr:row>
      <xdr:rowOff>323850</xdr:rowOff>
    </xdr:to>
    <xdr:pic>
      <xdr:nvPicPr>
        <xdr:cNvPr id="76520" name="Bildobjekt 125" descr="Dörrmodul1.png">
          <a:extLst>
            <a:ext uri="{FF2B5EF4-FFF2-40B4-BE49-F238E27FC236}">
              <a16:creationId xmlns:a16="http://schemas.microsoft.com/office/drawing/2014/main" id="{00000000-0008-0000-0300-0000E82A0100}"/>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5800725" y="6448425"/>
          <a:ext cx="2667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26</xdr:row>
      <xdr:rowOff>38100</xdr:rowOff>
    </xdr:from>
    <xdr:to>
      <xdr:col>18</xdr:col>
      <xdr:colOff>295275</xdr:colOff>
      <xdr:row>26</xdr:row>
      <xdr:rowOff>323850</xdr:rowOff>
    </xdr:to>
    <xdr:pic>
      <xdr:nvPicPr>
        <xdr:cNvPr id="76521" name="Bildobjekt 126" descr="Dörrmodul1.png">
          <a:extLst>
            <a:ext uri="{FF2B5EF4-FFF2-40B4-BE49-F238E27FC236}">
              <a16:creationId xmlns:a16="http://schemas.microsoft.com/office/drawing/2014/main" id="{00000000-0008-0000-0300-0000E92A0100}"/>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5810250" y="6448425"/>
          <a:ext cx="2667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26</xdr:row>
      <xdr:rowOff>28575</xdr:rowOff>
    </xdr:from>
    <xdr:to>
      <xdr:col>18</xdr:col>
      <xdr:colOff>295275</xdr:colOff>
      <xdr:row>26</xdr:row>
      <xdr:rowOff>314325</xdr:rowOff>
    </xdr:to>
    <xdr:pic>
      <xdr:nvPicPr>
        <xdr:cNvPr id="76522" name="Bildobjekt 127" descr="Dörrmodul1.png">
          <a:extLst>
            <a:ext uri="{FF2B5EF4-FFF2-40B4-BE49-F238E27FC236}">
              <a16:creationId xmlns:a16="http://schemas.microsoft.com/office/drawing/2014/main" id="{00000000-0008-0000-0300-0000EA2A0100}"/>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5810250" y="6438900"/>
          <a:ext cx="2667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3922</xdr:colOff>
      <xdr:row>1</xdr:row>
      <xdr:rowOff>185458</xdr:rowOff>
    </xdr:from>
    <xdr:to>
      <xdr:col>18</xdr:col>
      <xdr:colOff>103655</xdr:colOff>
      <xdr:row>3</xdr:row>
      <xdr:rowOff>185458</xdr:rowOff>
    </xdr:to>
    <xdr:sp macro="" textlink="">
      <xdr:nvSpPr>
        <xdr:cNvPr id="113" name="textruta 112">
          <a:extLst>
            <a:ext uri="{FF2B5EF4-FFF2-40B4-BE49-F238E27FC236}">
              <a16:creationId xmlns:a16="http://schemas.microsoft.com/office/drawing/2014/main" id="{00000000-0008-0000-0300-000071000000}"/>
            </a:ext>
          </a:extLst>
        </xdr:cNvPr>
        <xdr:cNvSpPr txBox="1"/>
      </xdr:nvSpPr>
      <xdr:spPr>
        <a:xfrm>
          <a:off x="2401981" y="286311"/>
          <a:ext cx="3371850" cy="414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gb" sz="1600" b="1">
              <a:latin typeface="Arial" panose="020B0604020202020204" pitchFamily="34" charset="0"/>
              <a:cs typeface="Arial" panose="020B0604020202020204" pitchFamily="34" charset="0"/>
            </a:rPr>
            <a:t>MONTERSKISS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152400</xdr:colOff>
      <xdr:row>1</xdr:row>
      <xdr:rowOff>142875</xdr:rowOff>
    </xdr:from>
    <xdr:to>
      <xdr:col>3</xdr:col>
      <xdr:colOff>523875</xdr:colOff>
      <xdr:row>3</xdr:row>
      <xdr:rowOff>95250</xdr:rowOff>
    </xdr:to>
    <xdr:pic>
      <xdr:nvPicPr>
        <xdr:cNvPr id="42753" name="Bildobjekt 1" descr="ElmiaCMYK">
          <a:extLst>
            <a:ext uri="{FF2B5EF4-FFF2-40B4-BE49-F238E27FC236}">
              <a16:creationId xmlns:a16="http://schemas.microsoft.com/office/drawing/2014/main" id="{00000000-0008-0000-0500-000001A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47650"/>
          <a:ext cx="20097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500215</xdr:colOff>
      <xdr:row>2</xdr:row>
      <xdr:rowOff>52543</xdr:rowOff>
    </xdr:from>
    <xdr:to>
      <xdr:col>8</xdr:col>
      <xdr:colOff>212911</xdr:colOff>
      <xdr:row>3</xdr:row>
      <xdr:rowOff>156882</xdr:rowOff>
    </xdr:to>
    <xdr:sp macro="" textlink="">
      <xdr:nvSpPr>
        <xdr:cNvPr id="5" name="textruta 4">
          <a:extLst>
            <a:ext uri="{FF2B5EF4-FFF2-40B4-BE49-F238E27FC236}">
              <a16:creationId xmlns:a16="http://schemas.microsoft.com/office/drawing/2014/main" id="{00000000-0008-0000-0500-000005000000}"/>
            </a:ext>
          </a:extLst>
        </xdr:cNvPr>
        <xdr:cNvSpPr txBox="1"/>
      </xdr:nvSpPr>
      <xdr:spPr>
        <a:xfrm>
          <a:off x="2819833" y="366308"/>
          <a:ext cx="3937313" cy="395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gb" sz="1800" b="1">
              <a:latin typeface="+mn-lt"/>
              <a:cs typeface="Arial" panose="020B0604020202020204" pitchFamily="34" charset="0"/>
            </a:rPr>
            <a:t>BESTÄLL</a:t>
          </a:r>
          <a:r>
            <a:rPr lang="en-gb" sz="1800" b="1" baseline="0">
              <a:latin typeface="+mn-lt"/>
              <a:cs typeface="Arial" panose="020B0604020202020204" pitchFamily="34" charset="0"/>
            </a:rPr>
            <a:t> </a:t>
          </a:r>
          <a:r>
            <a:rPr lang="en-gb" sz="1800" b="1">
              <a:latin typeface="+mn-lt"/>
              <a:cs typeface="Arial" panose="020B0604020202020204" pitchFamily="34" charset="0"/>
            </a:rPr>
            <a:t>HYRA AV LIFT</a:t>
          </a:r>
        </a:p>
      </xdr:txBody>
    </xdr:sp>
    <xdr:clientData/>
  </xdr:twoCellAnchor>
  <xdr:twoCellAnchor>
    <xdr:from>
      <xdr:col>1</xdr:col>
      <xdr:colOff>10583</xdr:colOff>
      <xdr:row>22</xdr:row>
      <xdr:rowOff>10584</xdr:rowOff>
    </xdr:from>
    <xdr:to>
      <xdr:col>9</xdr:col>
      <xdr:colOff>1386416</xdr:colOff>
      <xdr:row>70</xdr:row>
      <xdr:rowOff>116418</xdr:rowOff>
    </xdr:to>
    <xdr:sp macro="" textlink="">
      <xdr:nvSpPr>
        <xdr:cNvPr id="3" name="textruta 2">
          <a:extLst>
            <a:ext uri="{FF2B5EF4-FFF2-40B4-BE49-F238E27FC236}">
              <a16:creationId xmlns:a16="http://schemas.microsoft.com/office/drawing/2014/main" id="{00000000-0008-0000-0500-000003000000}"/>
            </a:ext>
          </a:extLst>
        </xdr:cNvPr>
        <xdr:cNvSpPr txBox="1"/>
      </xdr:nvSpPr>
      <xdr:spPr>
        <a:xfrm>
          <a:off x="74083" y="4519084"/>
          <a:ext cx="8900583" cy="92498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gb" sz="1200" b="1">
              <a:solidFill>
                <a:schemeClr val="dk1"/>
              </a:solidFill>
              <a:effectLst/>
              <a:latin typeface="+mn-lt"/>
              <a:ea typeface="+mn-ea"/>
              <a:cs typeface="Arial" panose="020B0604020202020204" pitchFamily="34" charset="0"/>
            </a:rPr>
            <a:t>1. Tillämplighet</a:t>
          </a:r>
          <a:endParaRPr lang="sv-SE" sz="1200">
            <a:solidFill>
              <a:schemeClr val="dk1"/>
            </a:solidFill>
            <a:effectLst/>
            <a:latin typeface="+mn-lt"/>
            <a:ea typeface="+mn-ea"/>
            <a:cs typeface="Arial" panose="020B0604020202020204" pitchFamily="34" charset="0"/>
          </a:endParaRPr>
        </a:p>
        <a:p>
          <a:pPr rtl="0"/>
          <a:r>
            <a:rPr lang="en-gb" sz="1200">
              <a:solidFill>
                <a:schemeClr val="dk1"/>
              </a:solidFill>
              <a:effectLst/>
              <a:latin typeface="+mn-lt"/>
              <a:ea typeface="+mn-ea"/>
              <a:cs typeface="Arial" panose="020B0604020202020204" pitchFamily="34" charset="0"/>
            </a:rPr>
            <a:t>Nedanstående villkor ska gälla om annat inte skriftligen avtalats mellan Elmia AB och hyrestagare.</a:t>
          </a:r>
        </a:p>
        <a:p>
          <a:pPr rtl="0"/>
          <a:r>
            <a:rPr lang="en-gb" sz="1200">
              <a:solidFill>
                <a:schemeClr val="dk1"/>
              </a:solidFill>
              <a:effectLst/>
              <a:latin typeface="+mn-lt"/>
              <a:ea typeface="+mn-ea"/>
              <a:cs typeface="Arial" panose="020B0604020202020204" pitchFamily="34" charset="0"/>
            </a:rPr>
            <a:t> </a:t>
          </a:r>
        </a:p>
        <a:p>
          <a:pPr rtl="0"/>
          <a:r>
            <a:rPr lang="en-gb" sz="1200" b="1">
              <a:solidFill>
                <a:schemeClr val="dk1"/>
              </a:solidFill>
              <a:effectLst/>
              <a:latin typeface="+mn-lt"/>
              <a:ea typeface="+mn-ea"/>
              <a:cs typeface="Arial" panose="020B0604020202020204" pitchFamily="34" charset="0"/>
            </a:rPr>
            <a:t>2. Nyttjanderätt</a:t>
          </a:r>
          <a:endParaRPr lang="sv-SE" sz="1200">
            <a:solidFill>
              <a:schemeClr val="dk1"/>
            </a:solidFill>
            <a:effectLst/>
            <a:latin typeface="+mn-lt"/>
            <a:ea typeface="+mn-ea"/>
            <a:cs typeface="Arial" panose="020B0604020202020204" pitchFamily="34" charset="0"/>
          </a:endParaRPr>
        </a:p>
        <a:p>
          <a:pPr rtl="0"/>
          <a:r>
            <a:rPr lang="en-gb" sz="1200">
              <a:solidFill>
                <a:schemeClr val="dk1"/>
              </a:solidFill>
              <a:effectLst/>
              <a:latin typeface="+mn-lt"/>
              <a:ea typeface="+mn-ea"/>
              <a:cs typeface="Arial" panose="020B0604020202020204" pitchFamily="34" charset="0"/>
            </a:rPr>
            <a:t>Liften får inte nyttjas i strid med dessa villkor eller på annat sätt som riskerar påverka uthyrarens äganderätt. Liften får inte utan Elmia AB godkännande användas av annan än hyrestagaren.</a:t>
          </a:r>
        </a:p>
        <a:p>
          <a:pPr rtl="0"/>
          <a:r>
            <a:rPr lang="en-gb" sz="1200">
              <a:solidFill>
                <a:schemeClr val="dk1"/>
              </a:solidFill>
              <a:effectLst/>
              <a:latin typeface="+mn-lt"/>
              <a:ea typeface="+mn-ea"/>
              <a:cs typeface="Arial" panose="020B0604020202020204" pitchFamily="34" charset="0"/>
            </a:rPr>
            <a:t> </a:t>
          </a:r>
        </a:p>
        <a:p>
          <a:pPr rtl="0"/>
          <a:r>
            <a:rPr lang="en-gb" sz="1200" b="1">
              <a:solidFill>
                <a:schemeClr val="dk1"/>
              </a:solidFill>
              <a:effectLst/>
              <a:latin typeface="+mn-lt"/>
              <a:ea typeface="+mn-ea"/>
              <a:cs typeface="Arial" panose="020B0604020202020204" pitchFamily="34" charset="0"/>
            </a:rPr>
            <a:t>3. Avhämtning och återlämnande</a:t>
          </a:r>
          <a:endParaRPr lang="sv-SE" sz="1200">
            <a:solidFill>
              <a:schemeClr val="dk1"/>
            </a:solidFill>
            <a:effectLst/>
            <a:latin typeface="+mn-lt"/>
            <a:ea typeface="+mn-ea"/>
            <a:cs typeface="Arial" panose="020B0604020202020204" pitchFamily="34" charset="0"/>
          </a:endParaRPr>
        </a:p>
        <a:p>
          <a:pPr rtl="0"/>
          <a:r>
            <a:rPr lang="en-gb" sz="1200">
              <a:solidFill>
                <a:schemeClr val="dk1"/>
              </a:solidFill>
              <a:effectLst/>
              <a:latin typeface="+mn-lt"/>
              <a:ea typeface="+mn-ea"/>
              <a:cs typeface="Arial" panose="020B0604020202020204" pitchFamily="34" charset="0"/>
            </a:rPr>
            <a:t>Det är hyrestagarens ansvar att hämta och återlämna liften på anvisad plats. </a:t>
          </a:r>
        </a:p>
        <a:p>
          <a:pPr rtl="0"/>
          <a:r>
            <a:rPr lang="en-gb" sz="1200">
              <a:solidFill>
                <a:schemeClr val="dk1"/>
              </a:solidFill>
              <a:effectLst/>
              <a:latin typeface="+mn-lt"/>
              <a:ea typeface="+mn-ea"/>
              <a:cs typeface="Arial" panose="020B0604020202020204" pitchFamily="34" charset="0"/>
            </a:rPr>
            <a:t> </a:t>
          </a:r>
        </a:p>
        <a:p>
          <a:pPr rtl="0"/>
          <a:r>
            <a:rPr lang="en-gb" sz="1200" b="1">
              <a:solidFill>
                <a:schemeClr val="dk1"/>
              </a:solidFill>
              <a:effectLst/>
              <a:latin typeface="+mn-lt"/>
              <a:ea typeface="+mn-ea"/>
              <a:cs typeface="Arial" panose="020B0604020202020204" pitchFamily="34" charset="0"/>
            </a:rPr>
            <a:t>4. Reklamation</a:t>
          </a:r>
          <a:endParaRPr lang="sv-SE" sz="1200">
            <a:solidFill>
              <a:schemeClr val="dk1"/>
            </a:solidFill>
            <a:effectLst/>
            <a:latin typeface="+mn-lt"/>
            <a:ea typeface="+mn-ea"/>
            <a:cs typeface="Arial" panose="020B0604020202020204" pitchFamily="34" charset="0"/>
          </a:endParaRPr>
        </a:p>
        <a:p>
          <a:pPr rtl="0"/>
          <a:r>
            <a:rPr lang="en-gb" sz="1200">
              <a:solidFill>
                <a:schemeClr val="dk1"/>
              </a:solidFill>
              <a:effectLst/>
              <a:latin typeface="+mn-lt"/>
              <a:ea typeface="+mn-ea"/>
              <a:cs typeface="Arial" panose="020B0604020202020204" pitchFamily="34" charset="0"/>
            </a:rPr>
            <a:t>Elmia AB utlämnar liften i driftsdugligt och utprovat skick, försedd med erforderliga skydds- och säkerhetsanordningar. Eventuell anmärkning mot utlämnat material ska anmälas till Elmia AB vid utlämning av lift eller före lift tas i bruk.</a:t>
          </a:r>
        </a:p>
        <a:p>
          <a:pPr rtl="0"/>
          <a:r>
            <a:rPr lang="en-gb" sz="1200">
              <a:solidFill>
                <a:schemeClr val="dk1"/>
              </a:solidFill>
              <a:effectLst/>
              <a:latin typeface="+mn-lt"/>
              <a:ea typeface="+mn-ea"/>
              <a:cs typeface="Arial" panose="020B0604020202020204" pitchFamily="34" charset="0"/>
            </a:rPr>
            <a:t> </a:t>
          </a:r>
        </a:p>
        <a:p>
          <a:pPr rtl="0"/>
          <a:r>
            <a:rPr lang="en-gb" sz="1200" b="1">
              <a:solidFill>
                <a:schemeClr val="dk1"/>
              </a:solidFill>
              <a:effectLst/>
              <a:latin typeface="+mn-lt"/>
              <a:ea typeface="+mn-ea"/>
              <a:cs typeface="Arial" panose="020B0604020202020204" pitchFamily="34" charset="0"/>
            </a:rPr>
            <a:t>5. Användning</a:t>
          </a:r>
          <a:endParaRPr lang="sv-SE" sz="1200">
            <a:solidFill>
              <a:schemeClr val="dk1"/>
            </a:solidFill>
            <a:effectLst/>
            <a:latin typeface="+mn-lt"/>
            <a:ea typeface="+mn-ea"/>
            <a:cs typeface="Arial" panose="020B0604020202020204" pitchFamily="34" charset="0"/>
          </a:endParaRPr>
        </a:p>
        <a:p>
          <a:pPr rtl="0"/>
          <a:r>
            <a:rPr lang="en-gb" sz="1200">
              <a:solidFill>
                <a:schemeClr val="dk1"/>
              </a:solidFill>
              <a:effectLst/>
              <a:latin typeface="+mn-lt"/>
              <a:ea typeface="+mn-ea"/>
              <a:cs typeface="Arial" panose="020B0604020202020204" pitchFamily="34" charset="0"/>
            </a:rPr>
            <a:t>Liften får endast användas för sådana arbetsuppgifter och under sådana arbetsförhållanden för vilka den är avsedd i enlighet med meddelade föreskrifter för drift. Hyrestagaren förbinder sig att ha läst gällande instruktioner och ha nödvändig kunskap enligt AFS 2006:6. Endast behörig och kvalificerad personal äger rätt att använda liften. Utbildningsbevis eller förarbevis ska uppvisas vid uthämtning av hyresobjektet. Liften ska under hyresperioden handhas och förvaras av hyrestagaren på ett sådant sätt att liften inte utsätts för skada, olovligt nyttjande eller tillgrepp. Hyrestagaren ska svara för tillsyn och skötsel av lift. Lift får inte, utan särskilt tillstånd från Elmia AB flyttas till annan arbetsplats än som avtalats eller användas av annan än hyrestagaren.</a:t>
          </a:r>
        </a:p>
        <a:p>
          <a:pPr rtl="0"/>
          <a:r>
            <a:rPr lang="en-gb" sz="1200">
              <a:solidFill>
                <a:schemeClr val="dk1"/>
              </a:solidFill>
              <a:effectLst/>
              <a:latin typeface="+mn-lt"/>
              <a:ea typeface="+mn-ea"/>
              <a:cs typeface="Arial" panose="020B0604020202020204" pitchFamily="34" charset="0"/>
            </a:rPr>
            <a:t> </a:t>
          </a:r>
        </a:p>
        <a:p>
          <a:pPr rtl="0"/>
          <a:r>
            <a:rPr lang="en-gb" sz="1200" b="1">
              <a:solidFill>
                <a:schemeClr val="dk1"/>
              </a:solidFill>
              <a:effectLst/>
              <a:latin typeface="+mn-lt"/>
              <a:ea typeface="+mn-ea"/>
              <a:cs typeface="Arial" panose="020B0604020202020204" pitchFamily="34" charset="0"/>
            </a:rPr>
            <a:t>6. Hyrestid</a:t>
          </a:r>
          <a:endParaRPr lang="sv-SE" sz="1200">
            <a:solidFill>
              <a:schemeClr val="dk1"/>
            </a:solidFill>
            <a:effectLst/>
            <a:latin typeface="+mn-lt"/>
            <a:ea typeface="+mn-ea"/>
            <a:cs typeface="Arial" panose="020B0604020202020204" pitchFamily="34" charset="0"/>
          </a:endParaRPr>
        </a:p>
        <a:p>
          <a:pPr rtl="0"/>
          <a:r>
            <a:rPr lang="en-gb" sz="1200">
              <a:solidFill>
                <a:schemeClr val="dk1"/>
              </a:solidFill>
              <a:effectLst/>
              <a:latin typeface="+mn-lt"/>
              <a:ea typeface="+mn-ea"/>
              <a:cs typeface="Arial" panose="020B0604020202020204" pitchFamily="34" charset="0"/>
            </a:rPr>
            <a:t>Hyrestiden räknas från och med den tidpunkt då liften hålls tillgänglig för avhämtning, till och med den tidpunkt då liften återlämnas. </a:t>
          </a:r>
        </a:p>
        <a:p>
          <a:pPr rtl="0"/>
          <a:r>
            <a:rPr lang="en-gb" sz="1200">
              <a:solidFill>
                <a:schemeClr val="dk1"/>
              </a:solidFill>
              <a:effectLst/>
              <a:latin typeface="+mn-lt"/>
              <a:ea typeface="+mn-ea"/>
              <a:cs typeface="Arial" panose="020B0604020202020204" pitchFamily="34" charset="0"/>
            </a:rPr>
            <a:t> </a:t>
          </a:r>
        </a:p>
        <a:p>
          <a:pPr rtl="0"/>
          <a:r>
            <a:rPr lang="en-gb" sz="1200" b="1">
              <a:solidFill>
                <a:schemeClr val="dk1"/>
              </a:solidFill>
              <a:effectLst/>
              <a:latin typeface="+mn-lt"/>
              <a:ea typeface="+mn-ea"/>
              <a:cs typeface="Arial" panose="020B0604020202020204" pitchFamily="34" charset="0"/>
            </a:rPr>
            <a:t>7. Hyresberäkning</a:t>
          </a:r>
          <a:endParaRPr lang="sv-SE" sz="1200">
            <a:solidFill>
              <a:schemeClr val="dk1"/>
            </a:solidFill>
            <a:effectLst/>
            <a:latin typeface="+mn-lt"/>
            <a:ea typeface="+mn-ea"/>
            <a:cs typeface="Arial" panose="020B0604020202020204" pitchFamily="34" charset="0"/>
          </a:endParaRPr>
        </a:p>
        <a:p>
          <a:pPr rtl="0"/>
          <a:r>
            <a:rPr lang="en-gb" sz="1200">
              <a:solidFill>
                <a:schemeClr val="dk1"/>
              </a:solidFill>
              <a:effectLst/>
              <a:latin typeface="+mn-lt"/>
              <a:ea typeface="+mn-ea"/>
              <a:cs typeface="Arial" panose="020B0604020202020204" pitchFamily="34" charset="0"/>
            </a:rPr>
            <a:t>Hyra debiteras i enlighet med Elmia AB gällande hyresprislista och kan komma att justeras under hyresperioden. Hyran debiteras till dess att liften är avanmäld och återlämnad till anvisad plats. För stillestånd och driftsavbrott som uthyraren är ansvarig för utgår ingen hyra.</a:t>
          </a:r>
        </a:p>
        <a:p>
          <a:pPr rtl="0"/>
          <a:r>
            <a:rPr lang="en-gb" sz="1200">
              <a:solidFill>
                <a:schemeClr val="dk1"/>
              </a:solidFill>
              <a:effectLst/>
              <a:latin typeface="+mn-lt"/>
              <a:ea typeface="+mn-ea"/>
              <a:cs typeface="Arial" panose="020B0604020202020204" pitchFamily="34" charset="0"/>
            </a:rPr>
            <a:t> </a:t>
          </a:r>
        </a:p>
        <a:p>
          <a:pPr rtl="0"/>
          <a:r>
            <a:rPr lang="en-gb" sz="1200" b="1">
              <a:solidFill>
                <a:schemeClr val="dk1"/>
              </a:solidFill>
              <a:effectLst/>
              <a:latin typeface="+mn-lt"/>
              <a:ea typeface="+mn-ea"/>
              <a:cs typeface="Arial" panose="020B0604020202020204" pitchFamily="34" charset="0"/>
            </a:rPr>
            <a:t>8. Ansvar</a:t>
          </a:r>
          <a:endParaRPr lang="sv-SE" sz="1200">
            <a:solidFill>
              <a:schemeClr val="dk1"/>
            </a:solidFill>
            <a:effectLst/>
            <a:latin typeface="+mn-lt"/>
            <a:ea typeface="+mn-ea"/>
            <a:cs typeface="Arial" panose="020B0604020202020204" pitchFamily="34" charset="0"/>
          </a:endParaRPr>
        </a:p>
        <a:p>
          <a:pPr rtl="0"/>
          <a:r>
            <a:rPr lang="en-gb" sz="1200">
              <a:solidFill>
                <a:schemeClr val="dk1"/>
              </a:solidFill>
              <a:effectLst/>
              <a:latin typeface="+mn-lt"/>
              <a:ea typeface="+mn-ea"/>
              <a:cs typeface="Arial" panose="020B0604020202020204" pitchFamily="34" charset="0"/>
            </a:rPr>
            <a:t>Elmia AB svarar för kostnad till följd av normal förslitning. Vid återlämnandet ska liften vara väl rengjord och med hänsyn till normal förslitning, vara i gott skick. I annat fall är Elmia AB berättigad att vidta nödvändig rengöring och reperation på hyrestagarens bekostnad. Hyrestagaren ansvarar under hyrestiden för förlust av lift samt för samtliga skador som inte utgör normal förslitning. Skada ska anmälas till Elmia AB för beslut om hur liften ska repareras. Lift som förlorats eller skadats så att det inte går att reparera ska ersättas av hyrestagaren med belopp motsvarande återanskaffningsvärdet av likadant eller motsvarande objekt. Hyrestagaren ansvarar under hyrestiden för sak- eller personskador som uppkommer i samband med användning av hyresobjektet. </a:t>
          </a:r>
        </a:p>
        <a:p>
          <a:pPr rtl="0"/>
          <a:r>
            <a:rPr lang="en-gb" sz="1200">
              <a:solidFill>
                <a:schemeClr val="dk1"/>
              </a:solidFill>
              <a:effectLst/>
              <a:latin typeface="+mn-lt"/>
              <a:ea typeface="+mn-ea"/>
              <a:cs typeface="Arial" panose="020B0604020202020204" pitchFamily="34" charset="0"/>
            </a:rPr>
            <a:t> </a:t>
          </a:r>
        </a:p>
        <a:p>
          <a:pPr rtl="0"/>
          <a:r>
            <a:rPr lang="en-gb" sz="1200" b="1">
              <a:solidFill>
                <a:schemeClr val="dk1"/>
              </a:solidFill>
              <a:effectLst/>
              <a:latin typeface="+mn-lt"/>
              <a:ea typeface="+mn-ea"/>
              <a:cs typeface="Arial" panose="020B0604020202020204" pitchFamily="34" charset="0"/>
            </a:rPr>
            <a:t>9. Hävning av avtal</a:t>
          </a:r>
          <a:endParaRPr lang="sv-SE" sz="1200">
            <a:solidFill>
              <a:schemeClr val="dk1"/>
            </a:solidFill>
            <a:effectLst/>
            <a:latin typeface="+mn-lt"/>
            <a:ea typeface="+mn-ea"/>
            <a:cs typeface="Arial" panose="020B0604020202020204" pitchFamily="34" charset="0"/>
          </a:endParaRPr>
        </a:p>
        <a:p>
          <a:pPr rtl="0"/>
          <a:r>
            <a:rPr lang="en-gb" sz="1200">
              <a:solidFill>
                <a:schemeClr val="dk1"/>
              </a:solidFill>
              <a:effectLst/>
              <a:latin typeface="+mn-lt"/>
              <a:ea typeface="+mn-ea"/>
              <a:cs typeface="Arial" panose="020B0604020202020204" pitchFamily="34" charset="0"/>
            </a:rPr>
            <a:t>Part har rätt att häva avtalet för det fall motparten gör sig skyldig till avtalsbrott och inte omgående vidtar rättelse efter erinran därom.</a:t>
          </a:r>
        </a:p>
        <a:p>
          <a:pPr rtl="0"/>
          <a:r>
            <a:rPr lang="en-gb" sz="1200">
              <a:solidFill>
                <a:schemeClr val="dk1"/>
              </a:solidFill>
              <a:effectLst/>
              <a:latin typeface="+mn-lt"/>
              <a:ea typeface="+mn-ea"/>
              <a:cs typeface="Arial" panose="020B0604020202020204" pitchFamily="34" charset="0"/>
            </a:rPr>
            <a:t> </a:t>
          </a:r>
        </a:p>
        <a:p>
          <a:pPr rtl="0"/>
          <a:r>
            <a:rPr lang="en-gb" sz="1200" b="1">
              <a:solidFill>
                <a:schemeClr val="dk1"/>
              </a:solidFill>
              <a:effectLst/>
              <a:latin typeface="+mn-lt"/>
              <a:ea typeface="+mn-ea"/>
              <a:cs typeface="Arial" panose="020B0604020202020204" pitchFamily="34" charset="0"/>
            </a:rPr>
            <a:t>10. Tvist</a:t>
          </a:r>
          <a:endParaRPr lang="sv-SE" sz="1200">
            <a:solidFill>
              <a:schemeClr val="dk1"/>
            </a:solidFill>
            <a:effectLst/>
            <a:latin typeface="+mn-lt"/>
            <a:ea typeface="+mn-ea"/>
            <a:cs typeface="Arial" panose="020B0604020202020204" pitchFamily="34" charset="0"/>
          </a:endParaRPr>
        </a:p>
        <a:p>
          <a:pPr rtl="0"/>
          <a:r>
            <a:rPr lang="en-gb" sz="1200">
              <a:solidFill>
                <a:schemeClr val="dk1"/>
              </a:solidFill>
              <a:effectLst/>
              <a:latin typeface="+mn-lt"/>
              <a:ea typeface="+mn-ea"/>
              <a:cs typeface="Arial" panose="020B0604020202020204" pitchFamily="34" charset="0"/>
            </a:rPr>
            <a:t> Tvist på grund av avtalet ska avgöras enligt svensk rätt och av allmän domstol i det fall parterna inte skriftligen enas om skiljeförfarande.</a:t>
          </a:r>
        </a:p>
        <a:p>
          <a:pPr rtl="0"/>
          <a:r>
            <a:rPr lang="en-gb" sz="1200">
              <a:solidFill>
                <a:schemeClr val="dk1"/>
              </a:solidFill>
              <a:effectLst/>
              <a:latin typeface="+mn-lt"/>
              <a:ea typeface="+mn-ea"/>
              <a:cs typeface="Arial" panose="020B0604020202020204" pitchFamily="34" charset="0"/>
            </a:rPr>
            <a:t> </a:t>
          </a:r>
        </a:p>
        <a:p>
          <a:pPr rtl="0"/>
          <a:r>
            <a:rPr lang="en-gb" sz="1200" b="1">
              <a:solidFill>
                <a:schemeClr val="dk1"/>
              </a:solidFill>
              <a:effectLst/>
              <a:latin typeface="+mn-lt"/>
              <a:ea typeface="+mn-ea"/>
              <a:cs typeface="Arial" panose="020B0604020202020204" pitchFamily="34" charset="0"/>
            </a:rPr>
            <a:t>11. Samtyckesklausul</a:t>
          </a:r>
          <a:endParaRPr lang="sv-SE" sz="1200">
            <a:solidFill>
              <a:schemeClr val="dk1"/>
            </a:solidFill>
            <a:effectLst/>
            <a:latin typeface="+mn-lt"/>
            <a:ea typeface="+mn-ea"/>
            <a:cs typeface="Arial" panose="020B0604020202020204" pitchFamily="34" charset="0"/>
          </a:endParaRPr>
        </a:p>
        <a:p>
          <a:pPr rtl="0"/>
          <a:r>
            <a:rPr lang="en-gb" sz="1200" b="1">
              <a:solidFill>
                <a:schemeClr val="dk1"/>
              </a:solidFill>
              <a:effectLst/>
              <a:latin typeface="+mn-lt"/>
              <a:ea typeface="+mn-ea"/>
              <a:cs typeface="Arial" panose="020B0604020202020204" pitchFamily="34" charset="0"/>
            </a:rPr>
            <a:t>Härmed samtycker jag</a:t>
          </a:r>
          <a:r>
            <a:rPr lang="en-gb" sz="1200">
              <a:solidFill>
                <a:schemeClr val="dk1"/>
              </a:solidFill>
              <a:effectLst/>
              <a:latin typeface="+mn-lt"/>
              <a:ea typeface="+mn-ea"/>
              <a:cs typeface="Arial" panose="020B0604020202020204" pitchFamily="34" charset="0"/>
            </a:rPr>
            <a:t> till att mina personuppgifter behandlas enligt personuppgiftslagen, PUL, av Elmia AB. Behandlingen sker för att administrera uthyrningen. Uppgifterna kommer att vara tillgängliga tillsammans med uthyrningsavtalen för medarbetare som arbetar med uthyrningsavtalens administration.</a:t>
          </a:r>
        </a:p>
      </xdr:txBody>
    </xdr:sp>
    <xdr:clientData/>
  </xdr:twoCellAnchor>
  <xdr:twoCellAnchor>
    <xdr:from>
      <xdr:col>1</xdr:col>
      <xdr:colOff>9525</xdr:colOff>
      <xdr:row>18</xdr:row>
      <xdr:rowOff>104775</xdr:rowOff>
    </xdr:from>
    <xdr:to>
      <xdr:col>7</xdr:col>
      <xdr:colOff>400049</xdr:colOff>
      <xdr:row>19</xdr:row>
      <xdr:rowOff>114300</xdr:rowOff>
    </xdr:to>
    <xdr:sp macro="" textlink="">
      <xdr:nvSpPr>
        <xdr:cNvPr id="6" name="textruta 5">
          <a:extLst>
            <a:ext uri="{FF2B5EF4-FFF2-40B4-BE49-F238E27FC236}">
              <a16:creationId xmlns:a16="http://schemas.microsoft.com/office/drawing/2014/main" id="{00000000-0008-0000-0500-000006000000}"/>
            </a:ext>
          </a:extLst>
        </xdr:cNvPr>
        <xdr:cNvSpPr txBox="1"/>
      </xdr:nvSpPr>
      <xdr:spPr>
        <a:xfrm>
          <a:off x="104775" y="3790950"/>
          <a:ext cx="5648324"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en-gb" sz="1200">
              <a:latin typeface="+mn-lt"/>
              <a:cs typeface="Arial" panose="020B0604020202020204" pitchFamily="34" charset="0"/>
            </a:rPr>
            <a:t>Se priser och fyll i antal för respektive artikel även i Artikel- och prislistan, flik 2.</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133350</xdr:colOff>
      <xdr:row>1</xdr:row>
      <xdr:rowOff>142875</xdr:rowOff>
    </xdr:from>
    <xdr:to>
      <xdr:col>2</xdr:col>
      <xdr:colOff>1000125</xdr:colOff>
      <xdr:row>3</xdr:row>
      <xdr:rowOff>180975</xdr:rowOff>
    </xdr:to>
    <xdr:pic>
      <xdr:nvPicPr>
        <xdr:cNvPr id="43969" name="Bildobjekt 1" descr="ElmiaCMYK">
          <a:extLst>
            <a:ext uri="{FF2B5EF4-FFF2-40B4-BE49-F238E27FC236}">
              <a16:creationId xmlns:a16="http://schemas.microsoft.com/office/drawing/2014/main" id="{00000000-0008-0000-0600-0000C1AB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238125"/>
          <a:ext cx="20097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10582</xdr:colOff>
      <xdr:row>13</xdr:row>
      <xdr:rowOff>57150</xdr:rowOff>
    </xdr:from>
    <xdr:to>
      <xdr:col>5</xdr:col>
      <xdr:colOff>751417</xdr:colOff>
      <xdr:row>26</xdr:row>
      <xdr:rowOff>95249</xdr:rowOff>
    </xdr:to>
    <xdr:sp macro="" textlink="">
      <xdr:nvSpPr>
        <xdr:cNvPr id="3" name="textruta 2">
          <a:extLst>
            <a:ext uri="{FF2B5EF4-FFF2-40B4-BE49-F238E27FC236}">
              <a16:creationId xmlns:a16="http://schemas.microsoft.com/office/drawing/2014/main" id="{00000000-0008-0000-0600-000003000000}"/>
            </a:ext>
          </a:extLst>
        </xdr:cNvPr>
        <xdr:cNvSpPr txBox="1"/>
      </xdr:nvSpPr>
      <xdr:spPr>
        <a:xfrm>
          <a:off x="134407" y="2667000"/>
          <a:ext cx="6436785" cy="2514599"/>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br>
            <a:rPr lang="sv-SE" sz="800" b="1">
              <a:latin typeface="Arial" panose="020B0604020202020204" pitchFamily="34" charset="0"/>
              <a:cs typeface="Arial" panose="020B0604020202020204" pitchFamily="34" charset="0"/>
            </a:rPr>
          </a:br>
          <a:r>
            <a:rPr lang="en-gb" sz="1400" b="1">
              <a:latin typeface="+mn-lt"/>
              <a:cs typeface="Arial" panose="020B0604020202020204" pitchFamily="34" charset="0"/>
            </a:rPr>
            <a:t>Regler för Höjdbyggnation / Utökad </a:t>
          </a:r>
          <a:r>
            <a:rPr lang="en-gb" sz="1600" b="1">
              <a:latin typeface="+mn-lt"/>
              <a:cs typeface="Arial" panose="020B0604020202020204" pitchFamily="34" charset="0"/>
            </a:rPr>
            <a:t>Exponering</a:t>
          </a:r>
        </a:p>
        <a:p>
          <a:pPr rtl="0"/>
          <a:endParaRPr lang="sv-SE" sz="1100" b="1">
            <a:solidFill>
              <a:schemeClr val="dk1"/>
            </a:solidFill>
            <a:latin typeface="+mn-lt"/>
            <a:ea typeface="+mn-ea"/>
            <a:cs typeface="Arial" panose="020B0604020202020204" pitchFamily="34" charset="0"/>
          </a:endParaRPr>
        </a:p>
        <a:p>
          <a:pPr rtl="0"/>
          <a:r>
            <a:rPr lang="en-gb" sz="1200" b="0">
              <a:solidFill>
                <a:schemeClr val="dk1"/>
              </a:solidFill>
              <a:latin typeface="+mn-lt"/>
              <a:ea typeface="+mn-ea"/>
              <a:cs typeface="Arial" panose="020B0604020202020204" pitchFamily="34" charset="0"/>
            </a:rPr>
            <a:t>För att säkerställa säkerheten på vå</a:t>
          </a:r>
          <a:r>
            <a:rPr lang="en-gb" sz="1200" b="0" baseline="0">
              <a:solidFill>
                <a:schemeClr val="dk1"/>
              </a:solidFill>
              <a:latin typeface="+mn-lt"/>
              <a:ea typeface="+mn-ea"/>
              <a:cs typeface="Arial" panose="020B0604020202020204" pitchFamily="34" charset="0"/>
            </a:rPr>
            <a:t>r anläggning, krävs att byggnormer följs och korrekta underlag finns som grund för all byggnation och exponering. Genom att fylla i detta underlag med rätt fakta kan vi hjälpa dig på bästa sätt. </a:t>
          </a:r>
        </a:p>
        <a:p>
          <a:pPr rtl="0"/>
          <a:endParaRPr lang="sv-SE" sz="1200" b="0" baseline="0">
            <a:solidFill>
              <a:schemeClr val="dk1"/>
            </a:solidFill>
            <a:latin typeface="+mn-lt"/>
            <a:ea typeface="+mn-ea"/>
            <a:cs typeface="Arial" panose="020B0604020202020204" pitchFamily="34" charset="0"/>
          </a:endParaRPr>
        </a:p>
        <a:p>
          <a:pPr rtl="0"/>
          <a:r>
            <a:rPr lang="en-gb" sz="1200" b="0" baseline="0">
              <a:solidFill>
                <a:schemeClr val="dk1"/>
              </a:solidFill>
              <a:latin typeface="+mn-lt"/>
              <a:ea typeface="+mn-ea"/>
              <a:cs typeface="Arial" panose="020B0604020202020204" pitchFamily="34" charset="0"/>
            </a:rPr>
            <a:t>Underlaget fylls i av alla som beställer vajer och som skall hänga upp tross, telfers, skyltar eller motsvarande.</a:t>
          </a:r>
        </a:p>
        <a:p>
          <a:pPr rtl="0"/>
          <a:endParaRPr lang="sv-SE" sz="1200" b="0">
            <a:solidFill>
              <a:schemeClr val="dk1"/>
            </a:solidFill>
            <a:latin typeface="+mn-lt"/>
            <a:ea typeface="+mn-ea"/>
            <a:cs typeface="Arial" panose="020B0604020202020204" pitchFamily="34" charset="0"/>
          </a:endParaRPr>
        </a:p>
        <a:p>
          <a:pPr rtl="0"/>
          <a:r>
            <a:rPr lang="en-gb" sz="1200" b="0">
              <a:solidFill>
                <a:schemeClr val="dk1"/>
              </a:solidFill>
              <a:latin typeface="+mn-lt"/>
              <a:ea typeface="+mn-ea"/>
              <a:cs typeface="Arial" panose="020B0604020202020204" pitchFamily="34" charset="0"/>
            </a:rPr>
            <a:t>Gäller även vid byggnationer och exponeringar över tillåten standardhöjd</a:t>
          </a:r>
          <a:r>
            <a:rPr lang="en-gb" sz="1200" b="0" baseline="0">
              <a:solidFill>
                <a:schemeClr val="dk1"/>
              </a:solidFill>
              <a:latin typeface="+mn-lt"/>
              <a:ea typeface="+mn-ea"/>
              <a:cs typeface="Arial" panose="020B0604020202020204" pitchFamily="34" charset="0"/>
            </a:rPr>
            <a:t> på 2,5 m.</a:t>
          </a:r>
        </a:p>
        <a:p>
          <a:pPr rtl="0"/>
          <a:endParaRPr lang="sv-SE" sz="1100" b="0">
            <a:solidFill>
              <a:schemeClr val="dk1"/>
            </a:solidFill>
            <a:latin typeface="+mn-lt"/>
            <a:ea typeface="+mn-ea"/>
            <a:cs typeface="+mn-cs"/>
          </a:endParaRPr>
        </a:p>
      </xdr:txBody>
    </xdr:sp>
    <xdr:clientData/>
  </xdr:twoCellAnchor>
  <xdr:twoCellAnchor>
    <xdr:from>
      <xdr:col>1</xdr:col>
      <xdr:colOff>10583</xdr:colOff>
      <xdr:row>39</xdr:row>
      <xdr:rowOff>19050</xdr:rowOff>
    </xdr:from>
    <xdr:to>
      <xdr:col>7</xdr:col>
      <xdr:colOff>1449916</xdr:colOff>
      <xdr:row>69</xdr:row>
      <xdr:rowOff>0</xdr:rowOff>
    </xdr:to>
    <xdr:sp macro="" textlink="">
      <xdr:nvSpPr>
        <xdr:cNvPr id="6" name="textruta 5">
          <a:extLst>
            <a:ext uri="{FF2B5EF4-FFF2-40B4-BE49-F238E27FC236}">
              <a16:creationId xmlns:a16="http://schemas.microsoft.com/office/drawing/2014/main" id="{00000000-0008-0000-0600-000006000000}"/>
            </a:ext>
          </a:extLst>
        </xdr:cNvPr>
        <xdr:cNvSpPr txBox="1"/>
      </xdr:nvSpPr>
      <xdr:spPr bwMode="auto">
        <a:xfrm>
          <a:off x="134408" y="7543800"/>
          <a:ext cx="9649883" cy="5715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endParaRPr lang="sv-SE" sz="1200" b="1">
            <a:solidFill>
              <a:schemeClr val="dk1"/>
            </a:solidFill>
            <a:latin typeface="Arial" panose="020B0604020202020204" pitchFamily="34" charset="0"/>
            <a:ea typeface="+mn-ea"/>
            <a:cs typeface="Arial" panose="020B0604020202020204" pitchFamily="34" charset="0"/>
          </a:endParaRPr>
        </a:p>
        <a:p>
          <a:pPr rtl="0"/>
          <a:r>
            <a:rPr lang="en-gb" sz="1400" b="1">
              <a:solidFill>
                <a:schemeClr val="dk1"/>
              </a:solidFill>
              <a:latin typeface="+mn-lt"/>
              <a:ea typeface="+mn-ea"/>
              <a:cs typeface="Arial" panose="020B0604020202020204" pitchFamily="34" charset="0"/>
            </a:rPr>
            <a:t>Godkänns under förutsättning att:</a:t>
          </a:r>
          <a:r>
            <a:rPr lang="en-gb" sz="1400">
              <a:solidFill>
                <a:schemeClr val="dk1"/>
              </a:solidFill>
              <a:latin typeface="+mn-lt"/>
              <a:ea typeface="+mn-ea"/>
              <a:cs typeface="Arial" panose="020B0604020202020204" pitchFamily="34" charset="0"/>
            </a:rPr>
            <a:t> </a:t>
          </a:r>
          <a:endParaRPr lang="sv-SE" sz="1400">
            <a:latin typeface="+mn-lt"/>
            <a:cs typeface="Arial" panose="020B0604020202020204" pitchFamily="34" charset="0"/>
          </a:endParaRPr>
        </a:p>
        <a:p>
          <a:pPr rtl="0"/>
          <a:endParaRPr lang="sv-SE" sz="1200">
            <a:solidFill>
              <a:schemeClr val="dk1"/>
            </a:solidFill>
            <a:latin typeface="+mn-lt"/>
            <a:ea typeface="+mn-ea"/>
            <a:cs typeface="Arial" panose="020B0604020202020204" pitchFamily="34" charset="0"/>
          </a:endParaRPr>
        </a:p>
        <a:p>
          <a:pPr rtl="0"/>
          <a:r>
            <a:rPr lang="en-gb" sz="1200">
              <a:solidFill>
                <a:schemeClr val="dk1"/>
              </a:solidFill>
              <a:latin typeface="+mn-lt"/>
              <a:ea typeface="+mn-ea"/>
              <a:cs typeface="Arial" panose="020B0604020202020204" pitchFamily="34" charset="0"/>
            </a:rPr>
            <a:t>1. Skriftlig ansökan skickas in till Elmia AB senast två månader före mässans start. </a:t>
          </a:r>
        </a:p>
        <a:p>
          <a:pPr rtl="0"/>
          <a:endParaRPr lang="sv-SE" sz="1200">
            <a:solidFill>
              <a:schemeClr val="dk1"/>
            </a:solidFill>
            <a:latin typeface="+mn-lt"/>
            <a:ea typeface="+mn-ea"/>
            <a:cs typeface="Arial" panose="020B0604020202020204" pitchFamily="34" charset="0"/>
          </a:endParaRPr>
        </a:p>
        <a:p>
          <a:pPr rtl="0"/>
          <a:r>
            <a:rPr lang="en-gb" sz="1200">
              <a:solidFill>
                <a:schemeClr val="dk1"/>
              </a:solidFill>
              <a:latin typeface="+mn-lt"/>
              <a:ea typeface="+mn-ea"/>
              <a:cs typeface="Arial" panose="020B0604020202020204" pitchFamily="34" charset="0"/>
            </a:rPr>
            <a:t>2. Exponering mot grannmonter måste ha ett avstånd på minst 2m. </a:t>
          </a:r>
          <a:endParaRPr lang="sv-SE" sz="1200">
            <a:latin typeface="+mn-lt"/>
            <a:cs typeface="Arial" panose="020B0604020202020204" pitchFamily="34" charset="0"/>
          </a:endParaRPr>
        </a:p>
        <a:p>
          <a:pPr rtl="0"/>
          <a:r>
            <a:rPr lang="en-gb" sz="1200">
              <a:solidFill>
                <a:schemeClr val="dk1"/>
              </a:solidFill>
              <a:latin typeface="+mn-lt"/>
              <a:ea typeface="+mn-ea"/>
              <a:cs typeface="Arial" panose="020B0604020202020204" pitchFamily="34" charset="0"/>
            </a:rPr>
            <a:t>Byggnation närmare än detta är ok under förutsättning att grannmontern skriftligen informeras senast</a:t>
          </a:r>
          <a:r>
            <a:rPr lang="en-gb" sz="1200" baseline="0">
              <a:solidFill>
                <a:schemeClr val="dk1"/>
              </a:solidFill>
              <a:latin typeface="+mn-lt"/>
              <a:ea typeface="+mn-ea"/>
              <a:cs typeface="Arial" panose="020B0604020202020204" pitchFamily="34" charset="0"/>
            </a:rPr>
            <a:t> </a:t>
          </a:r>
          <a:r>
            <a:rPr lang="en-gb" sz="1200" b="1" baseline="0">
              <a:solidFill>
                <a:schemeClr val="dk1"/>
              </a:solidFill>
              <a:latin typeface="+mn-lt"/>
              <a:ea typeface="+mn-ea"/>
              <a:cs typeface="Arial" panose="020B0604020202020204" pitchFamily="34" charset="0"/>
            </a:rPr>
            <a:t>4 veckor </a:t>
          </a:r>
          <a:r>
            <a:rPr lang="en-gb" sz="1200" baseline="0">
              <a:solidFill>
                <a:schemeClr val="dk1"/>
              </a:solidFill>
              <a:latin typeface="+mn-lt"/>
              <a:ea typeface="+mn-ea"/>
              <a:cs typeface="Arial" panose="020B0604020202020204" pitchFamily="34" charset="0"/>
            </a:rPr>
            <a:t>innan inflytt.</a:t>
          </a:r>
          <a:br>
            <a:rPr lang="sv-SE" sz="1200" baseline="0">
              <a:solidFill>
                <a:schemeClr val="dk1"/>
              </a:solidFill>
              <a:latin typeface="+mn-lt"/>
              <a:ea typeface="+mn-ea"/>
              <a:cs typeface="Arial" panose="020B0604020202020204" pitchFamily="34" charset="0"/>
            </a:rPr>
          </a:br>
          <a:r>
            <a:rPr lang="en-gb" sz="1200" b="1">
              <a:solidFill>
                <a:schemeClr val="dk1"/>
              </a:solidFill>
              <a:latin typeface="+mn-lt"/>
              <a:ea typeface="+mn-ea"/>
              <a:cs typeface="Arial" panose="020B0604020202020204" pitchFamily="34" charset="0"/>
            </a:rPr>
            <a:t>Se bild ovan, punkt 1.</a:t>
          </a:r>
          <a:r>
            <a:rPr lang="en-gb" sz="1200">
              <a:solidFill>
                <a:schemeClr val="dk1"/>
              </a:solidFill>
              <a:latin typeface="+mn-lt"/>
              <a:ea typeface="+mn-ea"/>
              <a:cs typeface="Arial" panose="020B0604020202020204" pitchFamily="34" charset="0"/>
            </a:rPr>
            <a:t> </a:t>
          </a:r>
          <a:endParaRPr lang="sv-SE" sz="1200">
            <a:latin typeface="+mn-lt"/>
            <a:cs typeface="Arial" panose="020B0604020202020204" pitchFamily="34" charset="0"/>
          </a:endParaRPr>
        </a:p>
        <a:p>
          <a:pPr rtl="0"/>
          <a:endParaRPr lang="sv-SE" sz="1200">
            <a:solidFill>
              <a:schemeClr val="dk1"/>
            </a:solidFill>
            <a:latin typeface="+mn-lt"/>
            <a:ea typeface="+mn-ea"/>
            <a:cs typeface="Arial" panose="020B0604020202020204" pitchFamily="34" charset="0"/>
          </a:endParaRPr>
        </a:p>
        <a:p>
          <a:pPr rtl="0"/>
          <a:r>
            <a:rPr lang="en-gb" sz="1200">
              <a:solidFill>
                <a:schemeClr val="dk1"/>
              </a:solidFill>
              <a:latin typeface="+mn-lt"/>
              <a:ea typeface="+mn-ea"/>
              <a:cs typeface="Arial" panose="020B0604020202020204" pitchFamily="34" charset="0"/>
            </a:rPr>
            <a:t>3. Byggnation/exponering med placering &gt;2 m från er montergranne kan innehålla text, logotyp eller annat budskap. Byggnation/exponering närmare än 2m från grannmonter måste vara vita och rena! </a:t>
          </a:r>
          <a:r>
            <a:rPr lang="en-gb" sz="1200" b="1">
              <a:solidFill>
                <a:schemeClr val="dk1"/>
              </a:solidFill>
              <a:latin typeface="+mn-lt"/>
              <a:ea typeface="+mn-ea"/>
              <a:cs typeface="Arial" panose="020B0604020202020204" pitchFamily="34" charset="0"/>
            </a:rPr>
            <a:t>Se bild ovan, punkt 2.</a:t>
          </a:r>
          <a:endParaRPr lang="sv-SE" sz="1200">
            <a:solidFill>
              <a:schemeClr val="dk1"/>
            </a:solidFill>
            <a:latin typeface="+mn-lt"/>
            <a:ea typeface="+mn-ea"/>
            <a:cs typeface="Arial" panose="020B0604020202020204" pitchFamily="34" charset="0"/>
          </a:endParaRPr>
        </a:p>
        <a:p>
          <a:pPr rtl="0"/>
          <a:endParaRPr lang="sv-SE" sz="1200">
            <a:solidFill>
              <a:schemeClr val="dk1"/>
            </a:solidFill>
            <a:latin typeface="+mn-lt"/>
            <a:ea typeface="+mn-ea"/>
            <a:cs typeface="Arial" panose="020B0604020202020204" pitchFamily="34" charset="0"/>
          </a:endParaRPr>
        </a:p>
        <a:p>
          <a:pPr rtl="0"/>
          <a:r>
            <a:rPr lang="en-gb" sz="1200">
              <a:solidFill>
                <a:schemeClr val="dk1"/>
              </a:solidFill>
              <a:latin typeface="+mn-lt"/>
              <a:ea typeface="+mn-ea"/>
              <a:cs typeface="Arial" panose="020B0604020202020204" pitchFamily="34" charset="0"/>
            </a:rPr>
            <a:t>4. Endast 50% av monterytan får användas för utökad exponering.</a:t>
          </a:r>
          <a:br>
            <a:rPr lang="sv-SE" sz="1200">
              <a:solidFill>
                <a:schemeClr val="dk1"/>
              </a:solidFill>
              <a:latin typeface="+mn-lt"/>
              <a:ea typeface="+mn-ea"/>
              <a:cs typeface="Arial" panose="020B0604020202020204" pitchFamily="34" charset="0"/>
            </a:rPr>
          </a:br>
          <a:endParaRPr lang="sv-SE" sz="1200">
            <a:solidFill>
              <a:schemeClr val="dk1"/>
            </a:solidFill>
            <a:latin typeface="+mn-lt"/>
            <a:ea typeface="+mn-ea"/>
            <a:cs typeface="Arial" panose="020B0604020202020204" pitchFamily="34" charset="0"/>
          </a:endParaRPr>
        </a:p>
        <a:p>
          <a:pPr rtl="0"/>
          <a:r>
            <a:rPr lang="en-gb" sz="1200">
              <a:solidFill>
                <a:schemeClr val="dk1"/>
              </a:solidFill>
              <a:latin typeface="+mn-lt"/>
              <a:ea typeface="+mn-ea"/>
              <a:cs typeface="Arial" panose="020B0604020202020204" pitchFamily="34" charset="0"/>
            </a:rPr>
            <a:t>5. Uppbyggnaden skall fylla kraven enligt föreskrifter i Svensk Byggnorm samt särskilda föreskrifter avseende brand- och utrymning från berörda myndigheter.</a:t>
          </a:r>
          <a:endParaRPr lang="sv-SE" sz="1200">
            <a:latin typeface="+mn-lt"/>
            <a:cs typeface="Arial" panose="020B0604020202020204" pitchFamily="34" charset="0"/>
          </a:endParaRPr>
        </a:p>
        <a:p>
          <a:pPr rtl="0"/>
          <a:endParaRPr lang="sv-SE" sz="1200">
            <a:solidFill>
              <a:schemeClr val="dk1"/>
            </a:solidFill>
            <a:latin typeface="+mn-lt"/>
            <a:ea typeface="+mn-ea"/>
            <a:cs typeface="Arial" panose="020B0604020202020204" pitchFamily="34" charset="0"/>
          </a:endParaRPr>
        </a:p>
        <a:p>
          <a:pPr rtl="0"/>
          <a:r>
            <a:rPr lang="en-gb" sz="1200">
              <a:solidFill>
                <a:schemeClr val="dk1"/>
              </a:solidFill>
              <a:latin typeface="+mn-lt"/>
              <a:ea typeface="+mn-ea"/>
              <a:cs typeface="Arial" panose="020B0604020202020204" pitchFamily="34" charset="0"/>
            </a:rPr>
            <a:t>6. Uppbyggnaden får inte påbörjas förrän Elmia AB lämnat skriftligt tillstånd. För sin kontroll äger Elmia AB rätt att begära kompletterande uppgifter.</a:t>
          </a:r>
          <a:endParaRPr lang="sv-SE" sz="1200">
            <a:latin typeface="+mn-lt"/>
            <a:cs typeface="Arial" panose="020B0604020202020204" pitchFamily="34" charset="0"/>
          </a:endParaRPr>
        </a:p>
        <a:p>
          <a:pPr rtl="0"/>
          <a:endParaRPr lang="sv-SE" sz="1200">
            <a:solidFill>
              <a:schemeClr val="dk1"/>
            </a:solidFill>
            <a:latin typeface="+mn-lt"/>
            <a:ea typeface="+mn-ea"/>
            <a:cs typeface="Arial" panose="020B0604020202020204" pitchFamily="34" charset="0"/>
          </a:endParaRPr>
        </a:p>
        <a:p>
          <a:pPr rtl="0"/>
          <a:r>
            <a:rPr lang="en-gb" sz="1200">
              <a:solidFill>
                <a:schemeClr val="dk1"/>
              </a:solidFill>
              <a:latin typeface="+mn-lt"/>
              <a:ea typeface="+mn-ea"/>
              <a:cs typeface="Arial" panose="020B0604020202020204" pitchFamily="34" charset="0"/>
            </a:rPr>
            <a:t>7. Användande av s.k. Beachflaggor eller liknande exponeringar som är fristående och överstiger maxhöjden 2,5 m, behöver inte ansökas separat.</a:t>
          </a:r>
        </a:p>
        <a:p>
          <a:pPr rtl="0"/>
          <a:endParaRPr lang="sv-SE" sz="1200">
            <a:solidFill>
              <a:schemeClr val="dk1"/>
            </a:solidFill>
            <a:latin typeface="+mn-lt"/>
            <a:ea typeface="+mn-ea"/>
            <a:cs typeface="Arial" panose="020B0604020202020204" pitchFamily="34" charset="0"/>
          </a:endParaRPr>
        </a:p>
        <a:p>
          <a:pPr rtl="0"/>
          <a:r>
            <a:rPr lang="en-gb" sz="1200">
              <a:solidFill>
                <a:schemeClr val="dk1"/>
              </a:solidFill>
              <a:latin typeface="+mn-lt"/>
              <a:ea typeface="+mn-ea"/>
              <a:cs typeface="Arial" panose="020B0604020202020204" pitchFamily="34" charset="0"/>
            </a:rPr>
            <a:t>8. En avgift för den utökade exponeringen debiteras med 5 000 kr på er servicefaktura efter mässan. Beachflaggor enligt punkt 7, debiteras med 1 000 kr/st. Maxavgiften </a:t>
          </a:r>
          <a:r>
            <a:rPr lang="en-gb" sz="1200">
              <a:solidFill>
                <a:schemeClr val="dk1"/>
              </a:solidFill>
              <a:effectLst/>
              <a:latin typeface="+mn-lt"/>
              <a:ea typeface="+mn-ea"/>
              <a:cs typeface="Arial" panose="020B0604020202020204" pitchFamily="34" charset="0"/>
            </a:rPr>
            <a:t>för höjdexponering</a:t>
          </a:r>
          <a:r>
            <a:rPr lang="en-gb" sz="1200" baseline="0">
              <a:solidFill>
                <a:schemeClr val="dk1"/>
              </a:solidFill>
              <a:effectLst/>
              <a:latin typeface="+mn-lt"/>
              <a:ea typeface="+mn-ea"/>
              <a:cs typeface="Arial" panose="020B0604020202020204" pitchFamily="34" charset="0"/>
            </a:rPr>
            <a:t> </a:t>
          </a:r>
          <a:r>
            <a:rPr lang="en-gb" sz="1200">
              <a:solidFill>
                <a:schemeClr val="dk1"/>
              </a:solidFill>
              <a:latin typeface="+mn-lt"/>
              <a:ea typeface="+mn-ea"/>
              <a:cs typeface="Arial" panose="020B0604020202020204" pitchFamily="34" charset="0"/>
            </a:rPr>
            <a:t>är dock 5 000 kr per monter.</a:t>
          </a:r>
          <a:r>
            <a:rPr lang="en-gb" sz="1200" baseline="0">
              <a:solidFill>
                <a:schemeClr val="dk1"/>
              </a:solidFill>
              <a:latin typeface="+mn-lt"/>
              <a:ea typeface="+mn-ea"/>
              <a:cs typeface="Arial" panose="020B0604020202020204" pitchFamily="34" charset="0"/>
            </a:rPr>
            <a:t> </a:t>
          </a:r>
          <a:endParaRPr lang="sv-SE" sz="1200">
            <a:latin typeface="+mn-lt"/>
            <a:cs typeface="Arial" panose="020B0604020202020204" pitchFamily="34" charset="0"/>
          </a:endParaRPr>
        </a:p>
        <a:p>
          <a:pPr rtl="0"/>
          <a:endParaRPr lang="sv-SE" sz="1200" b="1">
            <a:solidFill>
              <a:schemeClr val="dk1"/>
            </a:solidFill>
            <a:latin typeface="+mn-lt"/>
            <a:ea typeface="+mn-ea"/>
            <a:cs typeface="Arial" panose="020B0604020202020204" pitchFamily="34" charset="0"/>
          </a:endParaRPr>
        </a:p>
        <a:p>
          <a:pPr rtl="0"/>
          <a:endParaRPr lang="sv-SE" sz="1200" b="1">
            <a:solidFill>
              <a:schemeClr val="dk1"/>
            </a:solidFill>
            <a:latin typeface="+mn-lt"/>
            <a:ea typeface="+mn-ea"/>
            <a:cs typeface="Arial" panose="020B0604020202020204" pitchFamily="34" charset="0"/>
          </a:endParaRPr>
        </a:p>
        <a:p>
          <a:pPr rtl="0"/>
          <a:r>
            <a:rPr lang="en-gb" sz="1200" b="1">
              <a:solidFill>
                <a:schemeClr val="dk1"/>
              </a:solidFill>
              <a:latin typeface="+mn-lt"/>
              <a:ea typeface="+mn-ea"/>
              <a:cs typeface="Arial" panose="020B0604020202020204" pitchFamily="34" charset="0"/>
            </a:rPr>
            <a:t>UNDANTAG</a:t>
          </a:r>
          <a:r>
            <a:rPr lang="en-gb" sz="1200">
              <a:solidFill>
                <a:schemeClr val="dk1"/>
              </a:solidFill>
              <a:latin typeface="+mn-lt"/>
              <a:ea typeface="+mn-ea"/>
              <a:cs typeface="Arial" panose="020B0604020202020204" pitchFamily="34" charset="0"/>
            </a:rPr>
            <a:t> </a:t>
          </a:r>
          <a:endParaRPr lang="sv-SE" sz="1200">
            <a:latin typeface="+mn-lt"/>
            <a:cs typeface="Arial" panose="020B0604020202020204" pitchFamily="34" charset="0"/>
          </a:endParaRPr>
        </a:p>
        <a:p>
          <a:pPr rtl="0"/>
          <a:r>
            <a:rPr lang="en-gb" sz="1200">
              <a:solidFill>
                <a:schemeClr val="dk1"/>
              </a:solidFill>
              <a:latin typeface="+mn-lt"/>
              <a:ea typeface="+mn-ea"/>
              <a:cs typeface="Arial" panose="020B0604020202020204" pitchFamily="34" charset="0"/>
            </a:rPr>
            <a:t>Belysningstross och</a:t>
          </a:r>
          <a:r>
            <a:rPr lang="en-gb" sz="1200" baseline="0">
              <a:solidFill>
                <a:schemeClr val="dk1"/>
              </a:solidFill>
              <a:latin typeface="+mn-lt"/>
              <a:ea typeface="+mn-ea"/>
              <a:cs typeface="Arial" panose="020B0604020202020204" pitchFamily="34" charset="0"/>
            </a:rPr>
            <a:t> egna produkter högre än </a:t>
          </a:r>
          <a:r>
            <a:rPr lang="en-gb" sz="1200">
              <a:solidFill>
                <a:schemeClr val="dk1"/>
              </a:solidFill>
              <a:latin typeface="+mn-lt"/>
              <a:ea typeface="+mn-ea"/>
              <a:cs typeface="Arial" panose="020B0604020202020204" pitchFamily="34" charset="0"/>
            </a:rPr>
            <a:t>2,5 m räknas</a:t>
          </a:r>
          <a:r>
            <a:rPr lang="en-gb" sz="1200" baseline="0">
              <a:solidFill>
                <a:schemeClr val="dk1"/>
              </a:solidFill>
              <a:latin typeface="+mn-lt"/>
              <a:ea typeface="+mn-ea"/>
              <a:cs typeface="Arial" panose="020B0604020202020204" pitchFamily="34" charset="0"/>
            </a:rPr>
            <a:t> ej som </a:t>
          </a:r>
          <a:r>
            <a:rPr lang="en-gb" sz="1200">
              <a:solidFill>
                <a:schemeClr val="dk1"/>
              </a:solidFill>
              <a:latin typeface="+mn-lt"/>
              <a:ea typeface="+mn-ea"/>
              <a:cs typeface="Arial" panose="020B0604020202020204" pitchFamily="34" charset="0"/>
            </a:rPr>
            <a:t>höjdbyggnation/utökad exponering.</a:t>
          </a:r>
          <a:endParaRPr lang="sv-SE" sz="1200" b="1">
            <a:solidFill>
              <a:schemeClr val="dk1"/>
            </a:solidFill>
            <a:latin typeface="+mn-lt"/>
            <a:ea typeface="+mn-ea"/>
            <a:cs typeface="Arial" panose="020B0604020202020204" pitchFamily="34" charset="0"/>
          </a:endParaRPr>
        </a:p>
        <a:p>
          <a:pPr rtl="0"/>
          <a:endParaRPr lang="sv-SE" sz="1100"/>
        </a:p>
      </xdr:txBody>
    </xdr:sp>
    <xdr:clientData/>
  </xdr:twoCellAnchor>
  <xdr:twoCellAnchor>
    <xdr:from>
      <xdr:col>2</xdr:col>
      <xdr:colOff>977152</xdr:colOff>
      <xdr:row>2</xdr:row>
      <xdr:rowOff>34744</xdr:rowOff>
    </xdr:from>
    <xdr:to>
      <xdr:col>7</xdr:col>
      <xdr:colOff>720353</xdr:colOff>
      <xdr:row>3</xdr:row>
      <xdr:rowOff>264460</xdr:rowOff>
    </xdr:to>
    <xdr:sp macro="" textlink="">
      <xdr:nvSpPr>
        <xdr:cNvPr id="2" name="textruta 1">
          <a:extLst>
            <a:ext uri="{FF2B5EF4-FFF2-40B4-BE49-F238E27FC236}">
              <a16:creationId xmlns:a16="http://schemas.microsoft.com/office/drawing/2014/main" id="{00000000-0008-0000-0600-000002000000}"/>
            </a:ext>
          </a:extLst>
        </xdr:cNvPr>
        <xdr:cNvSpPr txBox="1"/>
      </xdr:nvSpPr>
      <xdr:spPr>
        <a:xfrm>
          <a:off x="2215402" y="330019"/>
          <a:ext cx="6925051" cy="429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gb" sz="1600" b="1">
              <a:latin typeface="+mn-lt"/>
              <a:cs typeface="Arial" panose="020B0604020202020204" pitchFamily="34" charset="0"/>
            </a:rPr>
            <a:t>ANSÖKAN OM HÖJDBYGGNATION</a:t>
          </a:r>
          <a:r>
            <a:rPr lang="en-gb" sz="1600" b="1" baseline="0">
              <a:latin typeface="+mn-lt"/>
              <a:cs typeface="Arial" panose="020B0604020202020204" pitchFamily="34" charset="0"/>
            </a:rPr>
            <a:t> </a:t>
          </a:r>
          <a:r>
            <a:rPr lang="en-gb" sz="1600" b="1">
              <a:latin typeface="+mn-lt"/>
              <a:cs typeface="Arial" panose="020B0604020202020204" pitchFamily="34" charset="0"/>
            </a:rPr>
            <a:t>/ UTÖKAD EXPONERING</a:t>
          </a:r>
        </a:p>
        <a:p>
          <a:pPr rtl="0"/>
          <a:endParaRPr lang="sv-SE" sz="1600" b="1">
            <a:latin typeface="Arial" panose="020B0604020202020204" pitchFamily="34" charset="0"/>
            <a:cs typeface="Arial" panose="020B0604020202020204" pitchFamily="34" charset="0"/>
          </a:endParaRPr>
        </a:p>
      </xdr:txBody>
    </xdr:sp>
    <xdr:clientData/>
  </xdr:twoCellAnchor>
  <xdr:twoCellAnchor>
    <xdr:from>
      <xdr:col>5</xdr:col>
      <xdr:colOff>742950</xdr:colOff>
      <xdr:row>13</xdr:row>
      <xdr:rowOff>57150</xdr:rowOff>
    </xdr:from>
    <xdr:to>
      <xdr:col>7</xdr:col>
      <xdr:colOff>1371600</xdr:colOff>
      <xdr:row>26</xdr:row>
      <xdr:rowOff>95250</xdr:rowOff>
    </xdr:to>
    <xdr:pic>
      <xdr:nvPicPr>
        <xdr:cNvPr id="43973" name="Bildobjekt 4" descr="höjdbyggnation, illustration ny">
          <a:extLst>
            <a:ext uri="{FF2B5EF4-FFF2-40B4-BE49-F238E27FC236}">
              <a16:creationId xmlns:a16="http://schemas.microsoft.com/office/drawing/2014/main" id="{00000000-0008-0000-0600-0000C5AB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48450" y="2695575"/>
          <a:ext cx="3143250" cy="2514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276225</xdr:colOff>
          <xdr:row>24</xdr:row>
          <xdr:rowOff>19050</xdr:rowOff>
        </xdr:from>
        <xdr:to>
          <xdr:col>7</xdr:col>
          <xdr:colOff>619125</xdr:colOff>
          <xdr:row>25</xdr:row>
          <xdr:rowOff>9525</xdr:rowOff>
        </xdr:to>
        <xdr:sp macro="" textlink="">
          <xdr:nvSpPr>
            <xdr:cNvPr id="14550" name="Check Box 214" hidden="1">
              <a:extLst>
                <a:ext uri="{63B3BB69-23CF-44E3-9099-C40C66FF867C}">
                  <a14:compatExt spid="_x0000_s14550"/>
                </a:ext>
                <a:ext uri="{FF2B5EF4-FFF2-40B4-BE49-F238E27FC236}">
                  <a16:creationId xmlns:a16="http://schemas.microsoft.com/office/drawing/2014/main" id="{00000000-0008-0000-0700-0000D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23</xdr:row>
          <xdr:rowOff>38100</xdr:rowOff>
        </xdr:from>
        <xdr:to>
          <xdr:col>7</xdr:col>
          <xdr:colOff>619125</xdr:colOff>
          <xdr:row>24</xdr:row>
          <xdr:rowOff>19050</xdr:rowOff>
        </xdr:to>
        <xdr:sp macro="" textlink="">
          <xdr:nvSpPr>
            <xdr:cNvPr id="14551" name="Check Box 215" hidden="1">
              <a:extLst>
                <a:ext uri="{63B3BB69-23CF-44E3-9099-C40C66FF867C}">
                  <a14:compatExt spid="_x0000_s14551"/>
                </a:ext>
                <a:ext uri="{FF2B5EF4-FFF2-40B4-BE49-F238E27FC236}">
                  <a16:creationId xmlns:a16="http://schemas.microsoft.com/office/drawing/2014/main" id="{00000000-0008-0000-0700-0000D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22</xdr:row>
          <xdr:rowOff>28575</xdr:rowOff>
        </xdr:from>
        <xdr:to>
          <xdr:col>7</xdr:col>
          <xdr:colOff>619125</xdr:colOff>
          <xdr:row>23</xdr:row>
          <xdr:rowOff>19050</xdr:rowOff>
        </xdr:to>
        <xdr:sp macro="" textlink="">
          <xdr:nvSpPr>
            <xdr:cNvPr id="14552" name="Check Box 216" hidden="1">
              <a:extLst>
                <a:ext uri="{63B3BB69-23CF-44E3-9099-C40C66FF867C}">
                  <a14:compatExt spid="_x0000_s14552"/>
                </a:ext>
                <a:ext uri="{FF2B5EF4-FFF2-40B4-BE49-F238E27FC236}">
                  <a16:creationId xmlns:a16="http://schemas.microsoft.com/office/drawing/2014/main" id="{00000000-0008-0000-0700-0000D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638175</xdr:colOff>
          <xdr:row>24</xdr:row>
          <xdr:rowOff>28575</xdr:rowOff>
        </xdr:from>
        <xdr:to>
          <xdr:col>8</xdr:col>
          <xdr:colOff>981075</xdr:colOff>
          <xdr:row>25</xdr:row>
          <xdr:rowOff>9525</xdr:rowOff>
        </xdr:to>
        <xdr:sp macro="" textlink="">
          <xdr:nvSpPr>
            <xdr:cNvPr id="14553" name="Check Box 217" hidden="1">
              <a:extLst>
                <a:ext uri="{63B3BB69-23CF-44E3-9099-C40C66FF867C}">
                  <a14:compatExt spid="_x0000_s14553"/>
                </a:ext>
                <a:ext uri="{FF2B5EF4-FFF2-40B4-BE49-F238E27FC236}">
                  <a16:creationId xmlns:a16="http://schemas.microsoft.com/office/drawing/2014/main" id="{00000000-0008-0000-0700-0000D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638175</xdr:colOff>
          <xdr:row>23</xdr:row>
          <xdr:rowOff>28575</xdr:rowOff>
        </xdr:from>
        <xdr:to>
          <xdr:col>8</xdr:col>
          <xdr:colOff>981075</xdr:colOff>
          <xdr:row>24</xdr:row>
          <xdr:rowOff>9525</xdr:rowOff>
        </xdr:to>
        <xdr:sp macro="" textlink="">
          <xdr:nvSpPr>
            <xdr:cNvPr id="14554" name="Check Box 218" hidden="1">
              <a:extLst>
                <a:ext uri="{63B3BB69-23CF-44E3-9099-C40C66FF867C}">
                  <a14:compatExt spid="_x0000_s14554"/>
                </a:ext>
                <a:ext uri="{FF2B5EF4-FFF2-40B4-BE49-F238E27FC236}">
                  <a16:creationId xmlns:a16="http://schemas.microsoft.com/office/drawing/2014/main" id="{00000000-0008-0000-0700-0000D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638175</xdr:colOff>
          <xdr:row>22</xdr:row>
          <xdr:rowOff>38100</xdr:rowOff>
        </xdr:from>
        <xdr:to>
          <xdr:col>8</xdr:col>
          <xdr:colOff>990600</xdr:colOff>
          <xdr:row>23</xdr:row>
          <xdr:rowOff>19050</xdr:rowOff>
        </xdr:to>
        <xdr:sp macro="" textlink="">
          <xdr:nvSpPr>
            <xdr:cNvPr id="14555" name="Check Box 219" hidden="1">
              <a:extLst>
                <a:ext uri="{63B3BB69-23CF-44E3-9099-C40C66FF867C}">
                  <a14:compatExt spid="_x0000_s14555"/>
                </a:ext>
                <a:ext uri="{FF2B5EF4-FFF2-40B4-BE49-F238E27FC236}">
                  <a16:creationId xmlns:a16="http://schemas.microsoft.com/office/drawing/2014/main" id="{00000000-0008-0000-0700-0000D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36</xdr:row>
          <xdr:rowOff>28575</xdr:rowOff>
        </xdr:from>
        <xdr:to>
          <xdr:col>7</xdr:col>
          <xdr:colOff>619125</xdr:colOff>
          <xdr:row>37</xdr:row>
          <xdr:rowOff>9525</xdr:rowOff>
        </xdr:to>
        <xdr:sp macro="" textlink="">
          <xdr:nvSpPr>
            <xdr:cNvPr id="14556" name="Check Box 220" hidden="1">
              <a:extLst>
                <a:ext uri="{63B3BB69-23CF-44E3-9099-C40C66FF867C}">
                  <a14:compatExt spid="_x0000_s14556"/>
                </a:ext>
                <a:ext uri="{FF2B5EF4-FFF2-40B4-BE49-F238E27FC236}">
                  <a16:creationId xmlns:a16="http://schemas.microsoft.com/office/drawing/2014/main" id="{00000000-0008-0000-0700-0000D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35</xdr:row>
          <xdr:rowOff>28575</xdr:rowOff>
        </xdr:from>
        <xdr:to>
          <xdr:col>7</xdr:col>
          <xdr:colOff>619125</xdr:colOff>
          <xdr:row>36</xdr:row>
          <xdr:rowOff>9525</xdr:rowOff>
        </xdr:to>
        <xdr:sp macro="" textlink="">
          <xdr:nvSpPr>
            <xdr:cNvPr id="14557" name="Check Box 221" hidden="1">
              <a:extLst>
                <a:ext uri="{63B3BB69-23CF-44E3-9099-C40C66FF867C}">
                  <a14:compatExt spid="_x0000_s14557"/>
                </a:ext>
                <a:ext uri="{FF2B5EF4-FFF2-40B4-BE49-F238E27FC236}">
                  <a16:creationId xmlns:a16="http://schemas.microsoft.com/office/drawing/2014/main" id="{00000000-0008-0000-0700-0000D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34</xdr:row>
          <xdr:rowOff>38100</xdr:rowOff>
        </xdr:from>
        <xdr:to>
          <xdr:col>7</xdr:col>
          <xdr:colOff>619125</xdr:colOff>
          <xdr:row>35</xdr:row>
          <xdr:rowOff>19050</xdr:rowOff>
        </xdr:to>
        <xdr:sp macro="" textlink="">
          <xdr:nvSpPr>
            <xdr:cNvPr id="14558" name="Check Box 222" hidden="1">
              <a:extLst>
                <a:ext uri="{63B3BB69-23CF-44E3-9099-C40C66FF867C}">
                  <a14:compatExt spid="_x0000_s14558"/>
                </a:ext>
                <a:ext uri="{FF2B5EF4-FFF2-40B4-BE49-F238E27FC236}">
                  <a16:creationId xmlns:a16="http://schemas.microsoft.com/office/drawing/2014/main" id="{00000000-0008-0000-0700-0000D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638175</xdr:colOff>
          <xdr:row>36</xdr:row>
          <xdr:rowOff>28575</xdr:rowOff>
        </xdr:from>
        <xdr:to>
          <xdr:col>8</xdr:col>
          <xdr:colOff>981075</xdr:colOff>
          <xdr:row>37</xdr:row>
          <xdr:rowOff>9525</xdr:rowOff>
        </xdr:to>
        <xdr:sp macro="" textlink="">
          <xdr:nvSpPr>
            <xdr:cNvPr id="14559" name="Check Box 223" hidden="1">
              <a:extLst>
                <a:ext uri="{63B3BB69-23CF-44E3-9099-C40C66FF867C}">
                  <a14:compatExt spid="_x0000_s14559"/>
                </a:ext>
                <a:ext uri="{FF2B5EF4-FFF2-40B4-BE49-F238E27FC236}">
                  <a16:creationId xmlns:a16="http://schemas.microsoft.com/office/drawing/2014/main" id="{00000000-0008-0000-0700-0000D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638175</xdr:colOff>
          <xdr:row>35</xdr:row>
          <xdr:rowOff>19050</xdr:rowOff>
        </xdr:from>
        <xdr:to>
          <xdr:col>8</xdr:col>
          <xdr:colOff>981075</xdr:colOff>
          <xdr:row>36</xdr:row>
          <xdr:rowOff>0</xdr:rowOff>
        </xdr:to>
        <xdr:sp macro="" textlink="">
          <xdr:nvSpPr>
            <xdr:cNvPr id="14560" name="Check Box 224" hidden="1">
              <a:extLst>
                <a:ext uri="{63B3BB69-23CF-44E3-9099-C40C66FF867C}">
                  <a14:compatExt spid="_x0000_s14560"/>
                </a:ext>
                <a:ext uri="{FF2B5EF4-FFF2-40B4-BE49-F238E27FC236}">
                  <a16:creationId xmlns:a16="http://schemas.microsoft.com/office/drawing/2014/main" id="{00000000-0008-0000-0700-0000E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638175</xdr:colOff>
          <xdr:row>34</xdr:row>
          <xdr:rowOff>28575</xdr:rowOff>
        </xdr:from>
        <xdr:to>
          <xdr:col>8</xdr:col>
          <xdr:colOff>990600</xdr:colOff>
          <xdr:row>35</xdr:row>
          <xdr:rowOff>0</xdr:rowOff>
        </xdr:to>
        <xdr:sp macro="" textlink="">
          <xdr:nvSpPr>
            <xdr:cNvPr id="14561" name="Check Box 225" hidden="1">
              <a:extLst>
                <a:ext uri="{63B3BB69-23CF-44E3-9099-C40C66FF867C}">
                  <a14:compatExt spid="_x0000_s14561"/>
                </a:ext>
                <a:ext uri="{FF2B5EF4-FFF2-40B4-BE49-F238E27FC236}">
                  <a16:creationId xmlns:a16="http://schemas.microsoft.com/office/drawing/2014/main" id="{00000000-0008-0000-0700-0000E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66675</xdr:colOff>
      <xdr:row>42</xdr:row>
      <xdr:rowOff>53786</xdr:rowOff>
    </xdr:from>
    <xdr:to>
      <xdr:col>8</xdr:col>
      <xdr:colOff>1276349</xdr:colOff>
      <xdr:row>62</xdr:row>
      <xdr:rowOff>95251</xdr:rowOff>
    </xdr:to>
    <xdr:sp macro="" textlink="">
      <xdr:nvSpPr>
        <xdr:cNvPr id="6" name="textruta 5">
          <a:hlinkClick xmlns:r="http://schemas.openxmlformats.org/officeDocument/2006/relationships" r:id="rId1"/>
          <a:extLst>
            <a:ext uri="{FF2B5EF4-FFF2-40B4-BE49-F238E27FC236}">
              <a16:creationId xmlns:a16="http://schemas.microsoft.com/office/drawing/2014/main" id="{00000000-0008-0000-0700-000006000000}"/>
            </a:ext>
          </a:extLst>
        </xdr:cNvPr>
        <xdr:cNvSpPr txBox="1"/>
      </xdr:nvSpPr>
      <xdr:spPr>
        <a:xfrm>
          <a:off x="161925" y="8578661"/>
          <a:ext cx="8610599" cy="36704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gb" sz="1200" b="1">
              <a:solidFill>
                <a:schemeClr val="dk1"/>
              </a:solidFill>
              <a:effectLst/>
              <a:latin typeface="+mn-lt"/>
              <a:ea typeface="+mn-ea"/>
              <a:cs typeface="Arial" panose="020B0604020202020204" pitchFamily="34" charset="0"/>
            </a:rPr>
            <a:t>Rules on changing</a:t>
          </a:r>
          <a:r>
            <a:rPr lang="en-gb" sz="1200" b="1" baseline="0">
              <a:solidFill>
                <a:schemeClr val="dk1"/>
              </a:solidFill>
              <a:effectLst/>
              <a:latin typeface="+mn-lt"/>
              <a:ea typeface="+mn-ea"/>
              <a:cs typeface="Arial" panose="020B0604020202020204" pitchFamily="34" charset="0"/>
            </a:rPr>
            <a:t> construction times</a:t>
          </a:r>
        </a:p>
        <a:p>
          <a:pPr rtl="0"/>
          <a:r>
            <a:rPr lang="en-gb" sz="1200">
              <a:solidFill>
                <a:schemeClr val="dk1"/>
              </a:solidFill>
              <a:effectLst/>
              <a:latin typeface="+mn-lt"/>
              <a:ea typeface="+mn-ea"/>
              <a:cs typeface="Arial" panose="020B0604020202020204" pitchFamily="34" charset="0"/>
            </a:rPr>
            <a:t>Elmia is responsible for safety at the facility and each person who carries out construction work within the facility is required to follow the established rules laid out </a:t>
          </a:r>
          <a:r>
            <a:rPr lang="en-gb" sz="1200" u="none">
              <a:solidFill>
                <a:schemeClr val="tx1"/>
              </a:solidFill>
              <a:effectLst/>
              <a:latin typeface="+mn-lt"/>
              <a:ea typeface="+mn-ea"/>
              <a:cs typeface="Arial" panose="020B0604020202020204" pitchFamily="34" charset="0"/>
            </a:rPr>
            <a:t>in</a:t>
          </a:r>
          <a:r>
            <a:rPr lang="en-gb" sz="1200" u="none" baseline="0">
              <a:solidFill>
                <a:schemeClr val="tx1"/>
              </a:solidFill>
              <a:effectLst/>
              <a:latin typeface="+mn-lt"/>
              <a:ea typeface="+mn-ea"/>
              <a:cs typeface="Arial" panose="020B0604020202020204" pitchFamily="34" charset="0"/>
            </a:rPr>
            <a:t> </a:t>
          </a:r>
          <a:r>
            <a:rPr lang="en-gb" sz="1200" b="1" u="sng">
              <a:solidFill>
                <a:srgbClr val="0070C0"/>
              </a:solidFill>
              <a:effectLst/>
              <a:latin typeface="+mn-lt"/>
              <a:ea typeface="+mn-ea"/>
              <a:cs typeface="Arial" panose="020B0604020202020204" pitchFamily="34" charset="0"/>
            </a:rPr>
            <a:t>Elmia’s General Terms and Conditions</a:t>
          </a:r>
          <a:r>
            <a:rPr lang="en-gb" sz="1200" b="0">
              <a:solidFill>
                <a:schemeClr val="dk1"/>
              </a:solidFill>
              <a:effectLst/>
              <a:latin typeface="+mn-lt"/>
              <a:ea typeface="+mn-ea"/>
              <a:cs typeface="Arial" panose="020B0604020202020204" pitchFamily="34" charset="0"/>
            </a:rPr>
            <a:t> and </a:t>
          </a:r>
          <a:r>
            <a:rPr lang="en-gb" sz="1200" b="1" u="sng">
              <a:solidFill>
                <a:srgbClr val="0070C0"/>
              </a:solidFill>
              <a:effectLst/>
              <a:latin typeface="+mn-lt"/>
              <a:ea typeface="+mn-ea"/>
              <a:cs typeface="Arial" panose="020B0604020202020204" pitchFamily="34" charset="0"/>
            </a:rPr>
            <a:t>Elmia’s Technical Guide</a:t>
          </a:r>
          <a:r>
            <a:rPr lang="en-gb" sz="1200">
              <a:solidFill>
                <a:schemeClr val="dk1"/>
              </a:solidFill>
              <a:effectLst/>
              <a:latin typeface="+mn-lt"/>
              <a:ea typeface="+mn-ea"/>
              <a:cs typeface="Arial" panose="020B0604020202020204" pitchFamily="34" charset="0"/>
            </a:rPr>
            <a:t>. By submitting this application, the applicant accepts the terms and conditions associated with Elmia’s rules. </a:t>
          </a:r>
          <a:endParaRPr lang="sv-SE" sz="1200">
            <a:effectLst/>
            <a:latin typeface="+mn-lt"/>
            <a:cs typeface="Arial" panose="020B0604020202020204" pitchFamily="34" charset="0"/>
          </a:endParaRPr>
        </a:p>
        <a:p>
          <a:pPr rtl="0"/>
          <a:r>
            <a:rPr lang="en-gb" sz="1200">
              <a:solidFill>
                <a:schemeClr val="dk1"/>
              </a:solidFill>
              <a:effectLst/>
              <a:latin typeface="+mn-lt"/>
              <a:ea typeface="+mn-ea"/>
              <a:cs typeface="Arial" panose="020B0604020202020204" pitchFamily="34" charset="0"/>
            </a:rPr>
            <a:t>If the application is submitted without this document as a basis, for example by e-mail, Elmia shall transfer the data from the application onto this document as a basis for the application.  If you, the applicant, do not accept Elmia’s rules, you are entitled to withdraw the application by return post. The application shall be deemed confirmed and approved three (3) days after the confirmation has been sent by Elmia. </a:t>
          </a:r>
        </a:p>
        <a:p>
          <a:pPr rtl="0"/>
          <a:endParaRPr lang="sv-SE" sz="1200">
            <a:solidFill>
              <a:schemeClr val="dk1"/>
            </a:solidFill>
            <a:effectLst/>
            <a:latin typeface="+mn-lt"/>
            <a:ea typeface="+mn-ea"/>
            <a:cs typeface="Arial" panose="020B0604020202020204" pitchFamily="34" charset="0"/>
          </a:endParaRPr>
        </a:p>
        <a:p>
          <a:pPr marL="171450" indent="-171450" rtl="0">
            <a:buFont typeface="Arial" panose="020B0604020202020204" pitchFamily="34" charset="0"/>
            <a:buChar char="•"/>
          </a:pPr>
          <a:r>
            <a:rPr lang="en-gb" sz="1200">
              <a:solidFill>
                <a:schemeClr val="dk1"/>
              </a:solidFill>
              <a:effectLst/>
              <a:latin typeface="+mn-lt"/>
              <a:ea typeface="+mn-ea"/>
              <a:cs typeface="Arial" panose="020B0604020202020204" pitchFamily="34" charset="0"/>
            </a:rPr>
            <a:t>Elmia cannot guarantee that the products and services ordered will be delivered during the earlier moving-in period. Elmia shall not take any financial liability for costs arising due to any waiting times.</a:t>
          </a:r>
          <a:endParaRPr lang="sv-SE" sz="1200">
            <a:effectLst/>
            <a:latin typeface="+mn-lt"/>
            <a:cs typeface="Arial" panose="020B0604020202020204" pitchFamily="34" charset="0"/>
          </a:endParaRPr>
        </a:p>
        <a:p>
          <a:pPr marL="171450" indent="-171450" rtl="0">
            <a:buFont typeface="Arial" panose="020B0604020202020204" pitchFamily="34" charset="0"/>
            <a:buChar char="•"/>
          </a:pPr>
          <a:r>
            <a:rPr lang="en-gb" sz="1200">
              <a:solidFill>
                <a:schemeClr val="dk1"/>
              </a:solidFill>
              <a:effectLst/>
              <a:latin typeface="+mn-lt"/>
              <a:ea typeface="+mn-ea"/>
              <a:cs typeface="Arial" panose="020B0604020202020204" pitchFamily="34" charset="0"/>
            </a:rPr>
            <a:t>Electricity supply is ordered separately via Exhibitor Service. Specify building current as 230V (62373) or as</a:t>
          </a:r>
          <a:r>
            <a:rPr lang="en-gb" sz="1200" baseline="0">
              <a:solidFill>
                <a:schemeClr val="dk1"/>
              </a:solidFill>
              <a:effectLst/>
              <a:latin typeface="+mn-lt"/>
              <a:ea typeface="+mn-ea"/>
              <a:cs typeface="Arial" panose="020B0604020202020204" pitchFamily="34" charset="0"/>
            </a:rPr>
            <a:t> </a:t>
          </a:r>
          <a:r>
            <a:rPr lang="en-gb" sz="1200">
              <a:solidFill>
                <a:schemeClr val="dk1"/>
              </a:solidFill>
              <a:effectLst/>
              <a:latin typeface="+mn-lt"/>
              <a:ea typeface="+mn-ea"/>
              <a:cs typeface="Arial" panose="020B0604020202020204" pitchFamily="34" charset="0"/>
            </a:rPr>
            <a:t>400V (62372). </a:t>
          </a:r>
          <a:endParaRPr lang="sv-SE" sz="1200">
            <a:effectLst/>
            <a:latin typeface="+mn-lt"/>
            <a:cs typeface="Arial" panose="020B0604020202020204" pitchFamily="34" charset="0"/>
          </a:endParaRPr>
        </a:p>
        <a:p>
          <a:pPr marL="171450" indent="-171450" rtl="0">
            <a:buFont typeface="Arial" panose="020B0604020202020204" pitchFamily="34" charset="0"/>
            <a:buChar char="•"/>
          </a:pPr>
          <a:r>
            <a:rPr lang="en-gb" sz="1200">
              <a:solidFill>
                <a:schemeClr val="dk1"/>
              </a:solidFill>
              <a:effectLst/>
              <a:latin typeface="+mn-lt"/>
              <a:ea typeface="+mn-ea"/>
              <a:cs typeface="Arial" panose="020B0604020202020204" pitchFamily="34" charset="0"/>
            </a:rPr>
            <a:t>Orders during non-official moving-in and moving-out periods are made via Exhibitor Service in accordance with the prevailing price list.</a:t>
          </a:r>
          <a:endParaRPr lang="sv-SE" sz="1200">
            <a:effectLst/>
            <a:latin typeface="+mn-lt"/>
            <a:cs typeface="Arial" panose="020B0604020202020204" pitchFamily="34" charset="0"/>
          </a:endParaRPr>
        </a:p>
        <a:p>
          <a:pPr marL="171450" indent="-171450" rtl="0">
            <a:buFont typeface="Arial" panose="020B0604020202020204" pitchFamily="34" charset="0"/>
            <a:buChar char="•"/>
          </a:pPr>
          <a:r>
            <a:rPr lang="en-gb" sz="1200">
              <a:solidFill>
                <a:schemeClr val="dk1"/>
              </a:solidFill>
              <a:effectLst/>
              <a:latin typeface="+mn-lt"/>
              <a:ea typeface="+mn-ea"/>
              <a:cs typeface="Arial" panose="020B0604020202020204" pitchFamily="34" charset="0"/>
            </a:rPr>
            <a:t>Work may only be carried out in the stand specified above.</a:t>
          </a:r>
          <a:endParaRPr lang="sv-SE" sz="1200">
            <a:effectLst/>
            <a:latin typeface="+mn-lt"/>
            <a:cs typeface="Arial" panose="020B0604020202020204" pitchFamily="34" charset="0"/>
          </a:endParaRPr>
        </a:p>
        <a:p>
          <a:pPr marL="171450" indent="-171450" rtl="0">
            <a:buFont typeface="Arial" panose="020B0604020202020204" pitchFamily="34" charset="0"/>
            <a:buChar char="•"/>
          </a:pPr>
          <a:r>
            <a:rPr lang="en-gb" sz="1200">
              <a:solidFill>
                <a:schemeClr val="dk1"/>
              </a:solidFill>
              <a:effectLst/>
              <a:latin typeface="+mn-lt"/>
              <a:ea typeface="+mn-ea"/>
              <a:cs typeface="Arial" panose="020B0604020202020204" pitchFamily="34" charset="0"/>
            </a:rPr>
            <a:t>Aisles must be kept free of objects. No material may be stored in surrounding stands.</a:t>
          </a:r>
          <a:endParaRPr lang="sv-SE" sz="1200">
            <a:effectLst/>
            <a:latin typeface="+mn-lt"/>
            <a:cs typeface="Arial" panose="020B0604020202020204" pitchFamily="34" charset="0"/>
          </a:endParaRPr>
        </a:p>
        <a:p>
          <a:pPr marL="171450" indent="-171450" rtl="0">
            <a:buFont typeface="Arial" panose="020B0604020202020204" pitchFamily="34" charset="0"/>
            <a:buChar char="•"/>
          </a:pPr>
          <a:r>
            <a:rPr lang="en-gb" sz="1200">
              <a:solidFill>
                <a:schemeClr val="dk1"/>
              </a:solidFill>
              <a:effectLst/>
              <a:latin typeface="+mn-lt"/>
              <a:ea typeface="+mn-ea"/>
              <a:cs typeface="Arial" panose="020B0604020202020204" pitchFamily="34" charset="0"/>
            </a:rPr>
            <a:t>The instructions of Elmia’s Production Management must be followed. </a:t>
          </a:r>
          <a:endParaRPr lang="sv-SE" sz="1200">
            <a:effectLst/>
            <a:latin typeface="+mn-lt"/>
            <a:cs typeface="Arial" panose="020B0604020202020204" pitchFamily="34" charset="0"/>
          </a:endParaRPr>
        </a:p>
        <a:p>
          <a:pPr marL="171450" indent="-171450" rtl="0">
            <a:buFont typeface="Arial" panose="020B0604020202020204" pitchFamily="34" charset="0"/>
            <a:buChar char="•"/>
          </a:pPr>
          <a:r>
            <a:rPr lang="en-gb" sz="1200">
              <a:solidFill>
                <a:schemeClr val="dk1"/>
              </a:solidFill>
              <a:effectLst/>
              <a:latin typeface="+mn-lt"/>
              <a:ea typeface="+mn-ea"/>
              <a:cs typeface="Arial" panose="020B0604020202020204" pitchFamily="34" charset="0"/>
            </a:rPr>
            <a:t>Vehicle parking and transport must be limited to designated places. </a:t>
          </a:r>
          <a:endParaRPr lang="sv-SE" sz="1200">
            <a:effectLst/>
            <a:latin typeface="+mn-lt"/>
            <a:cs typeface="Arial" panose="020B0604020202020204" pitchFamily="34" charset="0"/>
          </a:endParaRPr>
        </a:p>
        <a:p>
          <a:pPr marL="171450" indent="-171450" rtl="0">
            <a:buFont typeface="Arial" panose="020B0604020202020204" pitchFamily="34" charset="0"/>
            <a:buChar char="•"/>
          </a:pPr>
          <a:r>
            <a:rPr lang="en-gb" sz="1200">
              <a:solidFill>
                <a:schemeClr val="dk1"/>
              </a:solidFill>
              <a:effectLst/>
              <a:latin typeface="+mn-lt"/>
              <a:ea typeface="+mn-ea"/>
              <a:cs typeface="Arial" panose="020B0604020202020204" pitchFamily="34" charset="0"/>
            </a:rPr>
            <a:t>Elmia shall charge the applying party unless otherwise stated. </a:t>
          </a:r>
          <a:br>
            <a:rPr lang="sv-SE" sz="1100">
              <a:solidFill>
                <a:schemeClr val="dk1"/>
              </a:solidFill>
              <a:effectLst/>
              <a:latin typeface="+mn-lt"/>
              <a:ea typeface="+mn-ea"/>
              <a:cs typeface="Arial" panose="020B0604020202020204" pitchFamily="34" charset="0"/>
            </a:rPr>
          </a:br>
          <a:br>
            <a:rPr lang="sv-SE" sz="1200">
              <a:solidFill>
                <a:schemeClr val="dk1"/>
              </a:solidFill>
              <a:effectLst/>
              <a:latin typeface="+mn-lt"/>
              <a:ea typeface="+mn-ea"/>
              <a:cs typeface="Arial" panose="020B0604020202020204" pitchFamily="34" charset="0"/>
            </a:rPr>
          </a:br>
          <a:endParaRPr lang="sv-SE" sz="1400" b="1">
            <a:latin typeface="+mn-lt"/>
            <a:cs typeface="Arial" panose="020B0604020202020204" pitchFamily="34" charset="0"/>
          </a:endParaRPr>
        </a:p>
      </xdr:txBody>
    </xdr:sp>
    <xdr:clientData/>
  </xdr:twoCellAnchor>
  <xdr:twoCellAnchor>
    <xdr:from>
      <xdr:col>5</xdr:col>
      <xdr:colOff>952500</xdr:colOff>
      <xdr:row>44</xdr:row>
      <xdr:rowOff>179915</xdr:rowOff>
    </xdr:from>
    <xdr:to>
      <xdr:col>6</xdr:col>
      <xdr:colOff>2106082</xdr:colOff>
      <xdr:row>45</xdr:row>
      <xdr:rowOff>179915</xdr:rowOff>
    </xdr:to>
    <xdr:sp macro="" textlink="">
      <xdr:nvSpPr>
        <xdr:cNvPr id="2" name="textruta 1">
          <a:hlinkClick xmlns:r="http://schemas.openxmlformats.org/officeDocument/2006/relationships" r:id="rId2"/>
          <a:extLst>
            <a:ext uri="{FF2B5EF4-FFF2-40B4-BE49-F238E27FC236}">
              <a16:creationId xmlns:a16="http://schemas.microsoft.com/office/drawing/2014/main" id="{00000000-0008-0000-0700-000002000000}"/>
            </a:ext>
          </a:extLst>
        </xdr:cNvPr>
        <xdr:cNvSpPr txBox="1"/>
      </xdr:nvSpPr>
      <xdr:spPr>
        <a:xfrm>
          <a:off x="4773083" y="8085665"/>
          <a:ext cx="2349499" cy="179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endParaRPr lang="sv-SE"/>
        </a:p>
      </xdr:txBody>
    </xdr:sp>
    <xdr:clientData/>
  </xdr:twoCellAnchor>
  <xdr:twoCellAnchor>
    <xdr:from>
      <xdr:col>1</xdr:col>
      <xdr:colOff>22202</xdr:colOff>
      <xdr:row>13</xdr:row>
      <xdr:rowOff>47625</xdr:rowOff>
    </xdr:from>
    <xdr:to>
      <xdr:col>8</xdr:col>
      <xdr:colOff>1200150</xdr:colOff>
      <xdr:row>19</xdr:row>
      <xdr:rowOff>9525</xdr:rowOff>
    </xdr:to>
    <xdr:sp macro="" textlink="">
      <xdr:nvSpPr>
        <xdr:cNvPr id="3" name="textruta 2">
          <a:extLst>
            <a:ext uri="{FF2B5EF4-FFF2-40B4-BE49-F238E27FC236}">
              <a16:creationId xmlns:a16="http://schemas.microsoft.com/office/drawing/2014/main" id="{00000000-0008-0000-0700-000003000000}"/>
            </a:ext>
          </a:extLst>
        </xdr:cNvPr>
        <xdr:cNvSpPr txBox="1"/>
      </xdr:nvSpPr>
      <xdr:spPr>
        <a:xfrm>
          <a:off x="117452" y="2676525"/>
          <a:ext cx="8578873"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gb" sz="1400" b="1">
              <a:latin typeface="+mn-lt"/>
              <a:cs typeface="Arial" panose="020B0604020202020204" pitchFamily="34" charset="0"/>
            </a:rPr>
            <a:t>The fee is SEK 3,000/stand/day.</a:t>
          </a:r>
        </a:p>
        <a:p>
          <a:pPr rtl="0"/>
          <a:endParaRPr lang="sv-SE" sz="1400">
            <a:latin typeface="+mn-lt"/>
            <a:cs typeface="Arial" panose="020B0604020202020204" pitchFamily="34" charset="0"/>
          </a:endParaRPr>
        </a:p>
        <a:p>
          <a:pPr rtl="0"/>
          <a:r>
            <a:rPr lang="en-gb" sz="1200">
              <a:latin typeface="+mn-lt"/>
              <a:cs typeface="Arial" panose="020B0604020202020204" pitchFamily="34" charset="0"/>
            </a:rPr>
            <a:t>Fee charged to Exhibitor	</a:t>
          </a:r>
        </a:p>
        <a:p>
          <a:pPr rtl="0"/>
          <a:r>
            <a:rPr lang="en-gb" sz="1200">
              <a:latin typeface="+mn-lt"/>
              <a:cs typeface="Arial" panose="020B0604020202020204" pitchFamily="34" charset="0"/>
            </a:rPr>
            <a:t>Fee charged to Stand Builder	               </a:t>
          </a:r>
          <a:r>
            <a:rPr lang="en-gb" sz="1200">
              <a:solidFill>
                <a:schemeClr val="dk1"/>
              </a:solidFill>
              <a:effectLst/>
              <a:latin typeface="+mn-lt"/>
              <a:ea typeface="+mn-ea"/>
              <a:cs typeface="Arial" panose="020B0604020202020204" pitchFamily="34" charset="0"/>
            </a:rPr>
            <a:t>(Tick one of the boxes)</a:t>
          </a:r>
          <a:endParaRPr lang="sv-SE" sz="1200">
            <a:latin typeface="+mn-lt"/>
            <a:cs typeface="Arial" panose="020B0604020202020204" pitchFamily="34" charset="0"/>
          </a:endParaRPr>
        </a:p>
        <a:p>
          <a:pPr rtl="0"/>
          <a:endParaRPr lang="sv-SE" sz="14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3</xdr:col>
          <xdr:colOff>885825</xdr:colOff>
          <xdr:row>15</xdr:row>
          <xdr:rowOff>104775</xdr:rowOff>
        </xdr:from>
        <xdr:to>
          <xdr:col>3</xdr:col>
          <xdr:colOff>1228725</xdr:colOff>
          <xdr:row>16</xdr:row>
          <xdr:rowOff>161925</xdr:rowOff>
        </xdr:to>
        <xdr:sp macro="" textlink="">
          <xdr:nvSpPr>
            <xdr:cNvPr id="14547" name="Check Box 211" hidden="1">
              <a:extLst>
                <a:ext uri="{63B3BB69-23CF-44E3-9099-C40C66FF867C}">
                  <a14:compatExt spid="_x0000_s14547"/>
                </a:ext>
                <a:ext uri="{FF2B5EF4-FFF2-40B4-BE49-F238E27FC236}">
                  <a16:creationId xmlns:a16="http://schemas.microsoft.com/office/drawing/2014/main" id="{00000000-0008-0000-0700-0000D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885825</xdr:colOff>
          <xdr:row>16</xdr:row>
          <xdr:rowOff>104775</xdr:rowOff>
        </xdr:from>
        <xdr:to>
          <xdr:col>3</xdr:col>
          <xdr:colOff>1076325</xdr:colOff>
          <xdr:row>17</xdr:row>
          <xdr:rowOff>142875</xdr:rowOff>
        </xdr:to>
        <xdr:sp macro="" textlink="">
          <xdr:nvSpPr>
            <xdr:cNvPr id="14548" name="Check Box 212" hidden="1">
              <a:extLst>
                <a:ext uri="{63B3BB69-23CF-44E3-9099-C40C66FF867C}">
                  <a14:compatExt spid="_x0000_s14548"/>
                </a:ext>
                <a:ext uri="{FF2B5EF4-FFF2-40B4-BE49-F238E27FC236}">
                  <a16:creationId xmlns:a16="http://schemas.microsoft.com/office/drawing/2014/main" id="{00000000-0008-0000-0700-0000D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0</xdr:colOff>
      <xdr:row>48</xdr:row>
      <xdr:rowOff>161925</xdr:rowOff>
    </xdr:from>
    <xdr:ext cx="1724025" cy="264560"/>
    <xdr:sp macro="" textlink="">
      <xdr:nvSpPr>
        <xdr:cNvPr id="7" name="textruta 6">
          <a:extLst>
            <a:ext uri="{FF2B5EF4-FFF2-40B4-BE49-F238E27FC236}">
              <a16:creationId xmlns:a16="http://schemas.microsoft.com/office/drawing/2014/main" id="{00000000-0008-0000-0700-000007000000}"/>
            </a:ext>
          </a:extLst>
        </xdr:cNvPr>
        <xdr:cNvSpPr txBox="1"/>
      </xdr:nvSpPr>
      <xdr:spPr>
        <a:xfrm>
          <a:off x="2857500" y="9163050"/>
          <a:ext cx="17240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rtl="0"/>
          <a:endParaRPr lang="sv-SE"/>
        </a:p>
      </xdr:txBody>
    </xdr:sp>
    <xdr:clientData/>
  </xdr:oneCellAnchor>
  <xdr:twoCellAnchor>
    <xdr:from>
      <xdr:col>6</xdr:col>
      <xdr:colOff>428625</xdr:colOff>
      <xdr:row>51</xdr:row>
      <xdr:rowOff>152400</xdr:rowOff>
    </xdr:from>
    <xdr:to>
      <xdr:col>8</xdr:col>
      <xdr:colOff>352425</xdr:colOff>
      <xdr:row>54</xdr:row>
      <xdr:rowOff>142874</xdr:rowOff>
    </xdr:to>
    <xdr:sp macro="" textlink="">
      <xdr:nvSpPr>
        <xdr:cNvPr id="27" name="textruta 26">
          <a:hlinkClick xmlns:r="http://schemas.openxmlformats.org/officeDocument/2006/relationships" r:id="rId3"/>
          <a:extLst>
            <a:ext uri="{FF2B5EF4-FFF2-40B4-BE49-F238E27FC236}">
              <a16:creationId xmlns:a16="http://schemas.microsoft.com/office/drawing/2014/main" id="{00000000-0008-0000-0700-00001B000000}"/>
            </a:ext>
          </a:extLst>
        </xdr:cNvPr>
        <xdr:cNvSpPr txBox="1"/>
      </xdr:nvSpPr>
      <xdr:spPr>
        <a:xfrm>
          <a:off x="5324475" y="9753600"/>
          <a:ext cx="2524125" cy="533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endParaRPr lang="sv-SE"/>
        </a:p>
      </xdr:txBody>
    </xdr:sp>
    <xdr:clientData/>
  </xdr:twoCellAnchor>
  <xdr:twoCellAnchor>
    <xdr:from>
      <xdr:col>3</xdr:col>
      <xdr:colOff>1204392</xdr:colOff>
      <xdr:row>1</xdr:row>
      <xdr:rowOff>56152</xdr:rowOff>
    </xdr:from>
    <xdr:to>
      <xdr:col>7</xdr:col>
      <xdr:colOff>333935</xdr:colOff>
      <xdr:row>4</xdr:row>
      <xdr:rowOff>95250</xdr:rowOff>
    </xdr:to>
    <xdr:sp macro="" textlink="">
      <xdr:nvSpPr>
        <xdr:cNvPr id="20" name="textruta 19">
          <a:hlinkClick xmlns:r="http://schemas.openxmlformats.org/officeDocument/2006/relationships" r:id="rId4"/>
          <a:extLst>
            <a:ext uri="{FF2B5EF4-FFF2-40B4-BE49-F238E27FC236}">
              <a16:creationId xmlns:a16="http://schemas.microsoft.com/office/drawing/2014/main" id="{00000000-0008-0000-0700-000014000000}"/>
            </a:ext>
          </a:extLst>
        </xdr:cNvPr>
        <xdr:cNvSpPr txBox="1"/>
      </xdr:nvSpPr>
      <xdr:spPr>
        <a:xfrm>
          <a:off x="2499792" y="151402"/>
          <a:ext cx="4339718" cy="62012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gb" sz="1600" b="1">
              <a:latin typeface="+mn-lt"/>
              <a:cs typeface="Arial" panose="020B0604020202020204" pitchFamily="34" charset="0"/>
            </a:rPr>
            <a:t>APPLICATION TO</a:t>
          </a:r>
          <a:r>
            <a:rPr lang="en-gb" sz="1600" b="1" baseline="0">
              <a:latin typeface="+mn-lt"/>
              <a:cs typeface="Arial" panose="020B0604020202020204" pitchFamily="34" charset="0"/>
            </a:rPr>
            <a:t> </a:t>
          </a:r>
          <a:r>
            <a:rPr lang="en-gb" sz="1600" b="1">
              <a:latin typeface="+mn-lt"/>
              <a:cs typeface="Arial" panose="020B0604020202020204" pitchFamily="34" charset="0"/>
            </a:rPr>
            <a:t>CHANGE CONSTRUCTION TIME</a:t>
          </a:r>
        </a:p>
        <a:p>
          <a:pPr algn="ctr" rtl="0"/>
          <a:r>
            <a:rPr lang="en-gb" sz="1600" b="1">
              <a:solidFill>
                <a:sysClr val="windowText" lastClr="000000"/>
              </a:solidFill>
              <a:latin typeface="+mn-lt"/>
              <a:cs typeface="Arial" panose="020B0604020202020204" pitchFamily="34" charset="0"/>
            </a:rPr>
            <a:t>Send to</a:t>
          </a:r>
          <a:r>
            <a:rPr lang="en-gb" sz="1600" b="1" baseline="0">
              <a:solidFill>
                <a:sysClr val="windowText" lastClr="000000"/>
              </a:solidFill>
              <a:latin typeface="+mn-lt"/>
              <a:cs typeface="Arial" panose="020B0604020202020204" pitchFamily="34" charset="0"/>
            </a:rPr>
            <a:t>: </a:t>
          </a:r>
          <a:r>
            <a:rPr lang="en-gb" sz="1600" b="1" baseline="0">
              <a:solidFill>
                <a:schemeClr val="accent2">
                  <a:lumMod val="60000"/>
                  <a:lumOff val="40000"/>
                </a:schemeClr>
              </a:solidFill>
              <a:latin typeface="+mn-lt"/>
              <a:cs typeface="Arial" panose="020B0604020202020204" pitchFamily="34" charset="0"/>
            </a:rPr>
            <a:t>productionservice@elmia.se</a:t>
          </a:r>
          <a:endParaRPr lang="sv-SE" sz="1600" b="1">
            <a:solidFill>
              <a:schemeClr val="accent2">
                <a:lumMod val="60000"/>
                <a:lumOff val="40000"/>
              </a:schemeClr>
            </a:solidFill>
            <a:latin typeface="+mn-lt"/>
            <a:cs typeface="Arial" panose="020B0604020202020204" pitchFamily="34" charset="0"/>
          </a:endParaRPr>
        </a:p>
      </xdr:txBody>
    </xdr:sp>
    <xdr:clientData/>
  </xdr:twoCellAnchor>
  <xdr:twoCellAnchor editAs="oneCell">
    <xdr:from>
      <xdr:col>2</xdr:col>
      <xdr:colOff>66675</xdr:colOff>
      <xdr:row>1</xdr:row>
      <xdr:rowOff>142875</xdr:rowOff>
    </xdr:from>
    <xdr:to>
      <xdr:col>3</xdr:col>
      <xdr:colOff>618566</xdr:colOff>
      <xdr:row>4</xdr:row>
      <xdr:rowOff>19870</xdr:rowOff>
    </xdr:to>
    <xdr:pic>
      <xdr:nvPicPr>
        <xdr:cNvPr id="29" name="Bildobjekt 28">
          <a:extLst>
            <a:ext uri="{FF2B5EF4-FFF2-40B4-BE49-F238E27FC236}">
              <a16:creationId xmlns:a16="http://schemas.microsoft.com/office/drawing/2014/main" id="{00000000-0008-0000-0700-00001D000000}"/>
            </a:ext>
          </a:extLst>
        </xdr:cNvPr>
        <xdr:cNvPicPr>
          <a:picLocks noChangeAspect="1"/>
        </xdr:cNvPicPr>
      </xdr:nvPicPr>
      <xdr:blipFill>
        <a:blip xmlns:r="http://schemas.openxmlformats.org/officeDocument/2006/relationships" r:embed="rId5"/>
        <a:stretch>
          <a:fillRect/>
        </a:stretch>
      </xdr:blipFill>
      <xdr:spPr>
        <a:xfrm>
          <a:off x="276225" y="238125"/>
          <a:ext cx="1637741" cy="4580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142875</xdr:colOff>
      <xdr:row>1</xdr:row>
      <xdr:rowOff>171450</xdr:rowOff>
    </xdr:from>
    <xdr:to>
      <xdr:col>3</xdr:col>
      <xdr:colOff>1095375</xdr:colOff>
      <xdr:row>3</xdr:row>
      <xdr:rowOff>104775</xdr:rowOff>
    </xdr:to>
    <xdr:pic>
      <xdr:nvPicPr>
        <xdr:cNvPr id="46017" name="Bildobjekt 1" descr="ElmiaCMYK">
          <a:extLst>
            <a:ext uri="{FF2B5EF4-FFF2-40B4-BE49-F238E27FC236}">
              <a16:creationId xmlns:a16="http://schemas.microsoft.com/office/drawing/2014/main" id="{00000000-0008-0000-0800-0000C1B3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266700"/>
          <a:ext cx="20002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83481</xdr:colOff>
      <xdr:row>13</xdr:row>
      <xdr:rowOff>111872</xdr:rowOff>
    </xdr:from>
    <xdr:to>
      <xdr:col>7</xdr:col>
      <xdr:colOff>1462365</xdr:colOff>
      <xdr:row>27</xdr:row>
      <xdr:rowOff>180975</xdr:rowOff>
    </xdr:to>
    <xdr:sp macro="" textlink="">
      <xdr:nvSpPr>
        <xdr:cNvPr id="3" name="textruta 2">
          <a:hlinkClick xmlns:r="http://schemas.openxmlformats.org/officeDocument/2006/relationships" r:id="rId2"/>
          <a:extLst>
            <a:ext uri="{FF2B5EF4-FFF2-40B4-BE49-F238E27FC236}">
              <a16:creationId xmlns:a16="http://schemas.microsoft.com/office/drawing/2014/main" id="{00000000-0008-0000-0800-000003000000}"/>
            </a:ext>
          </a:extLst>
        </xdr:cNvPr>
        <xdr:cNvSpPr txBox="1"/>
      </xdr:nvSpPr>
      <xdr:spPr>
        <a:xfrm>
          <a:off x="254931" y="2702672"/>
          <a:ext cx="8122584" cy="286945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lnSpc>
              <a:spcPts val="1500"/>
            </a:lnSpc>
          </a:pPr>
          <a:r>
            <a:rPr lang="en-gb" sz="1400" b="1">
              <a:solidFill>
                <a:schemeClr val="dk1"/>
              </a:solidFill>
              <a:latin typeface="Calibri" panose="020F0502020204030204" pitchFamily="34" charset="0"/>
              <a:ea typeface="+mn-ea"/>
              <a:cs typeface="Arial" panose="020B0604020202020204" pitchFamily="34" charset="0"/>
            </a:rPr>
            <a:t>Brandfarliga och explosiva varor</a:t>
          </a:r>
        </a:p>
        <a:p>
          <a:pPr rtl="0">
            <a:lnSpc>
              <a:spcPts val="1300"/>
            </a:lnSpc>
          </a:pPr>
          <a:r>
            <a:rPr lang="en-gb" sz="1200">
              <a:solidFill>
                <a:schemeClr val="dk1"/>
              </a:solidFill>
              <a:latin typeface="Calibri" panose="020F0502020204030204" pitchFamily="34" charset="0"/>
              <a:ea typeface="+mn-ea"/>
              <a:cs typeface="Arial" panose="020B0604020202020204" pitchFamily="34" charset="0"/>
            </a:rPr>
            <a:t>Hantering och förvaring av brandfarlig vätska eller gas skall i god tid före mässan anmälas skriftligt till Elmia. </a:t>
          </a:r>
        </a:p>
        <a:p>
          <a:pPr rtl="0">
            <a:lnSpc>
              <a:spcPts val="1300"/>
            </a:lnSpc>
          </a:pPr>
          <a:r>
            <a:rPr lang="en-gb" sz="1200">
              <a:solidFill>
                <a:schemeClr val="dk1"/>
              </a:solidFill>
              <a:latin typeface="Calibri" panose="020F0502020204030204" pitchFamily="34" charset="0"/>
              <a:ea typeface="+mn-ea"/>
              <a:cs typeface="Arial" panose="020B0604020202020204" pitchFamily="34" charset="0"/>
            </a:rPr>
            <a:t>Explosiva eller pyrotekniska varor får varken användas eller medföras på Elmia, vare sig inom- eller utomhus, utan att skriftligt tillstånd först erhållits från Elmia.</a:t>
          </a:r>
          <a:r>
            <a:rPr lang="en-gb" sz="1200" baseline="0">
              <a:solidFill>
                <a:schemeClr val="dk1"/>
              </a:solidFill>
              <a:latin typeface="Calibri" panose="020F0502020204030204" pitchFamily="34" charset="0"/>
              <a:ea typeface="+mn-ea"/>
              <a:cs typeface="Arial" panose="020B0604020202020204" pitchFamily="34" charset="0"/>
            </a:rPr>
            <a:t> </a:t>
          </a:r>
          <a:endParaRPr lang="sv-SE" sz="1200">
            <a:solidFill>
              <a:schemeClr val="dk1"/>
            </a:solidFill>
            <a:latin typeface="Calibri" panose="020F0502020204030204" pitchFamily="34" charset="0"/>
            <a:ea typeface="+mn-ea"/>
            <a:cs typeface="Arial" panose="020B0604020202020204" pitchFamily="34" charset="0"/>
          </a:endParaRPr>
        </a:p>
        <a:p>
          <a:pPr rtl="0">
            <a:lnSpc>
              <a:spcPts val="1300"/>
            </a:lnSpc>
          </a:pPr>
          <a:endParaRPr lang="sv-SE" sz="1200">
            <a:solidFill>
              <a:schemeClr val="dk1"/>
            </a:solidFill>
            <a:latin typeface="Calibri" panose="020F0502020204030204" pitchFamily="34" charset="0"/>
            <a:ea typeface="+mn-ea"/>
            <a:cs typeface="Arial" panose="020B0604020202020204" pitchFamily="34" charset="0"/>
          </a:endParaRPr>
        </a:p>
        <a:p>
          <a:pPr rtl="0">
            <a:lnSpc>
              <a:spcPts val="1300"/>
            </a:lnSpc>
          </a:pPr>
          <a:r>
            <a:rPr lang="en-gb" sz="1200" b="1">
              <a:solidFill>
                <a:schemeClr val="dk1"/>
              </a:solidFill>
              <a:latin typeface="Calibri" panose="020F0502020204030204" pitchFamily="34" charset="0"/>
              <a:ea typeface="+mn-ea"/>
              <a:cs typeface="Arial" panose="020B0604020202020204" pitchFamily="34" charset="0"/>
            </a:rPr>
            <a:t>Heta arbeten</a:t>
          </a:r>
          <a:r>
            <a:rPr lang="en-gb" sz="1200">
              <a:solidFill>
                <a:schemeClr val="dk1"/>
              </a:solidFill>
              <a:latin typeface="Calibri" panose="020F0502020204030204" pitchFamily="34" charset="0"/>
              <a:ea typeface="+mn-ea"/>
              <a:cs typeface="Arial" panose="020B0604020202020204" pitchFamily="34" charset="0"/>
            </a:rPr>
            <a:t> </a:t>
          </a:r>
        </a:p>
        <a:p>
          <a:pPr rtl="0">
            <a:lnSpc>
              <a:spcPts val="1300"/>
            </a:lnSpc>
          </a:pPr>
          <a:r>
            <a:rPr lang="en-gb" sz="1200">
              <a:solidFill>
                <a:schemeClr val="dk1"/>
              </a:solidFill>
              <a:latin typeface="Calibri" panose="020F0502020204030204" pitchFamily="34" charset="0"/>
              <a:ea typeface="+mn-ea"/>
              <a:cs typeface="Arial" panose="020B0604020202020204" pitchFamily="34" charset="0"/>
            </a:rPr>
            <a:t>Heta arbeten som t ex svetsning, lödning, skärning, rondellarbete, torkning, uppvärmning eller öppen låga får INTE förekomma ens under monterbyggnationstiden, utan att skriftligt tillstånd först erhållits av Elmia.</a:t>
          </a:r>
        </a:p>
        <a:p>
          <a:pPr rtl="0"/>
          <a:endParaRPr lang="sv-SE" sz="1200">
            <a:solidFill>
              <a:schemeClr val="dk1"/>
            </a:solidFill>
            <a:latin typeface="Calibri" panose="020F0502020204030204" pitchFamily="34" charset="0"/>
            <a:ea typeface="+mn-ea"/>
            <a:cs typeface="Arial" panose="020B0604020202020204" pitchFamily="34" charset="0"/>
          </a:endParaRPr>
        </a:p>
        <a:p>
          <a:pPr rtl="0">
            <a:lnSpc>
              <a:spcPts val="1300"/>
            </a:lnSpc>
          </a:pPr>
          <a:r>
            <a:rPr lang="en-gb" sz="1200" b="1">
              <a:solidFill>
                <a:schemeClr val="dk1"/>
              </a:solidFill>
              <a:latin typeface="Calibri" panose="020F0502020204030204" pitchFamily="34" charset="0"/>
              <a:ea typeface="+mn-ea"/>
              <a:cs typeface="Arial" panose="020B0604020202020204" pitchFamily="34" charset="0"/>
            </a:rPr>
            <a:t>Gasflaskor och hantering</a:t>
          </a:r>
        </a:p>
        <a:p>
          <a:pPr rtl="0"/>
          <a:r>
            <a:rPr lang="en-gb" sz="1200">
              <a:solidFill>
                <a:schemeClr val="dk1"/>
              </a:solidFill>
              <a:latin typeface="Calibri" panose="020F0502020204030204" pitchFamily="34" charset="0"/>
              <a:ea typeface="+mn-ea"/>
              <a:cs typeface="Arial" panose="020B0604020202020204" pitchFamily="34" charset="0"/>
            </a:rPr>
            <a:t>Under</a:t>
          </a:r>
          <a:r>
            <a:rPr lang="en-gb" sz="1200" baseline="0">
              <a:solidFill>
                <a:schemeClr val="dk1"/>
              </a:solidFill>
              <a:latin typeface="Calibri" panose="020F0502020204030204" pitchFamily="34" charset="0"/>
              <a:ea typeface="+mn-ea"/>
              <a:cs typeface="Arial" panose="020B0604020202020204" pitchFamily="34" charset="0"/>
            </a:rPr>
            <a:t> pågående arrangemang, förvaras aktuella flaskor/tuber i montern. Efter varje avslutad mässdag, skall  de förflyttas till av Elmia anvisad plats för förvaring över natten. Inför nästa arrangemangsdag hämtas alternativt körs de ut till er monter. </a:t>
          </a:r>
        </a:p>
        <a:p>
          <a:pPr rtl="0">
            <a:lnSpc>
              <a:spcPts val="1300"/>
            </a:lnSpc>
          </a:pPr>
          <a:endParaRPr lang="sv-SE" sz="1200" baseline="0">
            <a:solidFill>
              <a:schemeClr val="dk1"/>
            </a:solidFill>
            <a:latin typeface="Calibri" panose="020F0502020204030204" pitchFamily="34" charset="0"/>
            <a:ea typeface="+mn-ea"/>
            <a:cs typeface="Arial" panose="020B0604020202020204" pitchFamily="34" charset="0"/>
          </a:endParaRPr>
        </a:p>
        <a:p>
          <a:pPr rtl="0"/>
          <a:r>
            <a:rPr lang="en-gb" sz="1200">
              <a:solidFill>
                <a:schemeClr val="dk1"/>
              </a:solidFill>
              <a:latin typeface="Calibri" panose="020F0502020204030204" pitchFamily="34" charset="0"/>
              <a:ea typeface="+mn-ea"/>
              <a:cs typeface="Arial" panose="020B0604020202020204" pitchFamily="34" charset="0"/>
            </a:rPr>
            <a:t>För fullständig information kring Elmias bestämmelser, se </a:t>
          </a:r>
          <a:r>
            <a:rPr lang="en-gb" sz="1200" b="1" u="sng" baseline="0">
              <a:solidFill>
                <a:schemeClr val="accent2">
                  <a:lumMod val="60000"/>
                  <a:lumOff val="40000"/>
                </a:schemeClr>
              </a:solidFill>
              <a:latin typeface="Calibri" panose="020F0502020204030204" pitchFamily="34" charset="0"/>
              <a:ea typeface="+mn-ea"/>
              <a:cs typeface="Arial" panose="020B0604020202020204" pitchFamily="34" charset="0"/>
            </a:rPr>
            <a:t>Tekniska bestämmelser</a:t>
          </a:r>
          <a:r>
            <a:rPr lang="en-gb" sz="1200">
              <a:solidFill>
                <a:schemeClr val="accent2">
                  <a:lumMod val="60000"/>
                  <a:lumOff val="40000"/>
                </a:schemeClr>
              </a:solidFill>
              <a:latin typeface="Calibri" panose="020F0502020204030204" pitchFamily="34" charset="0"/>
              <a:cs typeface="Arial" panose="020B0604020202020204" pitchFamily="34" charset="0"/>
            </a:rPr>
            <a:t> </a:t>
          </a:r>
          <a:r>
            <a:rPr lang="en-gb" sz="1200">
              <a:latin typeface="Calibri" panose="020F0502020204030204" pitchFamily="34" charset="0"/>
              <a:cs typeface="Arial" panose="020B0604020202020204" pitchFamily="34" charset="0"/>
            </a:rPr>
            <a:t>under avsnittet "Att bygga monter"</a:t>
          </a:r>
          <a:r>
            <a:rPr lang="en-gb" sz="1200">
              <a:solidFill>
                <a:schemeClr val="dk1"/>
              </a:solidFill>
              <a:latin typeface="Calibri" panose="020F0502020204030204" pitchFamily="34" charset="0"/>
              <a:ea typeface="+mn-ea"/>
              <a:cs typeface="Arial" panose="020B0604020202020204" pitchFamily="34" charset="0"/>
            </a:rPr>
            <a:t>.</a:t>
          </a:r>
          <a:endParaRPr lang="sv-SE" sz="1200">
            <a:latin typeface="Calibri" panose="020F0502020204030204" pitchFamily="34" charset="0"/>
            <a:cs typeface="Arial" panose="020B0604020202020204" pitchFamily="34" charset="0"/>
          </a:endParaRPr>
        </a:p>
        <a:p>
          <a:pPr rtl="0">
            <a:lnSpc>
              <a:spcPts val="1600"/>
            </a:lnSpc>
          </a:pPr>
          <a:endParaRPr lang="sv-SE" sz="1200"/>
        </a:p>
      </xdr:txBody>
    </xdr:sp>
    <xdr:clientData/>
  </xdr:twoCellAnchor>
  <xdr:twoCellAnchor>
    <xdr:from>
      <xdr:col>3</xdr:col>
      <xdr:colOff>1199028</xdr:colOff>
      <xdr:row>2</xdr:row>
      <xdr:rowOff>60389</xdr:rowOff>
    </xdr:from>
    <xdr:to>
      <xdr:col>7</xdr:col>
      <xdr:colOff>1423145</xdr:colOff>
      <xdr:row>3</xdr:row>
      <xdr:rowOff>168089</xdr:rowOff>
    </xdr:to>
    <xdr:sp macro="" textlink="">
      <xdr:nvSpPr>
        <xdr:cNvPr id="5" name="textruta 4">
          <a:extLst>
            <a:ext uri="{FF2B5EF4-FFF2-40B4-BE49-F238E27FC236}">
              <a16:creationId xmlns:a16="http://schemas.microsoft.com/office/drawing/2014/main" id="{00000000-0008-0000-0800-000005000000}"/>
            </a:ext>
          </a:extLst>
        </xdr:cNvPr>
        <xdr:cNvSpPr txBox="1"/>
      </xdr:nvSpPr>
      <xdr:spPr>
        <a:xfrm>
          <a:off x="2353234" y="374154"/>
          <a:ext cx="5916705" cy="399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gb" sz="1600" b="1">
              <a:latin typeface="+mn-lt"/>
              <a:cs typeface="Arial" panose="020B0604020202020204" pitchFamily="34" charset="0"/>
            </a:rPr>
            <a:t>ANSÖKAN</a:t>
          </a:r>
          <a:r>
            <a:rPr lang="en-gb" sz="1600" b="1" baseline="0">
              <a:latin typeface="+mn-lt"/>
              <a:cs typeface="Arial" panose="020B0604020202020204" pitchFamily="34" charset="0"/>
            </a:rPr>
            <a:t> OM </a:t>
          </a:r>
          <a:r>
            <a:rPr lang="en-gb" sz="1600" b="1">
              <a:latin typeface="+mn-lt"/>
              <a:cs typeface="Arial" panose="020B0604020202020204" pitchFamily="34" charset="0"/>
            </a:rPr>
            <a:t>BRANDFARLIGA</a:t>
          </a:r>
          <a:r>
            <a:rPr lang="en-gb" sz="1600" b="1" baseline="0">
              <a:latin typeface="+mn-lt"/>
              <a:cs typeface="Arial" panose="020B0604020202020204" pitchFamily="34" charset="0"/>
            </a:rPr>
            <a:t> OCH EXPLOSIVA VAROR</a:t>
          </a:r>
          <a:endParaRPr lang="sv-SE" sz="1600" b="1">
            <a:latin typeface="+mn-lt"/>
            <a:cs typeface="Arial" panose="020B0604020202020204" pitchFamily="34" charset="0"/>
          </a:endParaRPr>
        </a:p>
      </xdr:txBody>
    </xdr:sp>
    <xdr:clientData/>
  </xdr:twoCellAnchor>
  <xdr:twoCellAnchor>
    <xdr:from>
      <xdr:col>4</xdr:col>
      <xdr:colOff>1291168</xdr:colOff>
      <xdr:row>25</xdr:row>
      <xdr:rowOff>148167</xdr:rowOff>
    </xdr:from>
    <xdr:to>
      <xdr:col>5</xdr:col>
      <xdr:colOff>1058334</xdr:colOff>
      <xdr:row>26</xdr:row>
      <xdr:rowOff>158750</xdr:rowOff>
    </xdr:to>
    <xdr:sp macro="" textlink="">
      <xdr:nvSpPr>
        <xdr:cNvPr id="2" name="textruta 1">
          <a:hlinkClick xmlns:r="http://schemas.openxmlformats.org/officeDocument/2006/relationships" r:id="rId3"/>
          <a:extLst>
            <a:ext uri="{FF2B5EF4-FFF2-40B4-BE49-F238E27FC236}">
              <a16:creationId xmlns:a16="http://schemas.microsoft.com/office/drawing/2014/main" id="{00000000-0008-0000-0800-000002000000}"/>
            </a:ext>
          </a:extLst>
        </xdr:cNvPr>
        <xdr:cNvSpPr txBox="1"/>
      </xdr:nvSpPr>
      <xdr:spPr>
        <a:xfrm>
          <a:off x="4191001" y="5048250"/>
          <a:ext cx="1820333" cy="201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endParaRPr lang="sv-SE"/>
        </a:p>
      </xdr:txBody>
    </xdr:sp>
    <xdr:clientData/>
  </xdr:twoCellAnchor>
  <xdr:twoCellAnchor>
    <xdr:from>
      <xdr:col>2</xdr:col>
      <xdr:colOff>952501</xdr:colOff>
      <xdr:row>56</xdr:row>
      <xdr:rowOff>10578</xdr:rowOff>
    </xdr:from>
    <xdr:to>
      <xdr:col>7</xdr:col>
      <xdr:colOff>647701</xdr:colOff>
      <xdr:row>60</xdr:row>
      <xdr:rowOff>10578</xdr:rowOff>
    </xdr:to>
    <xdr:sp macro="" textlink="">
      <xdr:nvSpPr>
        <xdr:cNvPr id="4" name="textruta 3">
          <a:extLst>
            <a:ext uri="{FF2B5EF4-FFF2-40B4-BE49-F238E27FC236}">
              <a16:creationId xmlns:a16="http://schemas.microsoft.com/office/drawing/2014/main" id="{00000000-0008-0000-0800-000004000000}"/>
            </a:ext>
          </a:extLst>
        </xdr:cNvPr>
        <xdr:cNvSpPr txBox="1"/>
      </xdr:nvSpPr>
      <xdr:spPr>
        <a:xfrm>
          <a:off x="1123951" y="11573928"/>
          <a:ext cx="64389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a:r>
            <a:rPr lang="en-gb" sz="1400" b="1">
              <a:latin typeface="+mn-lt"/>
              <a:cs typeface="Arial" panose="020B0604020202020204" pitchFamily="34" charset="0"/>
            </a:rPr>
            <a:t>MEDTAG DETTA UNDERLAG FÖR ATT VISA UPP VID ANKOMST SAMT PÅ BEGÄRAN</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85725</xdr:colOff>
      <xdr:row>1</xdr:row>
      <xdr:rowOff>114300</xdr:rowOff>
    </xdr:from>
    <xdr:to>
      <xdr:col>4</xdr:col>
      <xdr:colOff>295275</xdr:colOff>
      <xdr:row>4</xdr:row>
      <xdr:rowOff>95250</xdr:rowOff>
    </xdr:to>
    <xdr:pic>
      <xdr:nvPicPr>
        <xdr:cNvPr id="37475" name="Bildobjekt 1" descr="ElmiaCMYK">
          <a:extLst>
            <a:ext uri="{FF2B5EF4-FFF2-40B4-BE49-F238E27FC236}">
              <a16:creationId xmlns:a16="http://schemas.microsoft.com/office/drawing/2014/main" id="{00000000-0008-0000-0900-0000639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209550"/>
          <a:ext cx="17335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152400</xdr:colOff>
          <xdr:row>18</xdr:row>
          <xdr:rowOff>19050</xdr:rowOff>
        </xdr:from>
        <xdr:to>
          <xdr:col>5</xdr:col>
          <xdr:colOff>457200</xdr:colOff>
          <xdr:row>19</xdr:row>
          <xdr:rowOff>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9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xdr:row>
          <xdr:rowOff>209550</xdr:rowOff>
        </xdr:from>
        <xdr:to>
          <xdr:col>5</xdr:col>
          <xdr:colOff>457200</xdr:colOff>
          <xdr:row>19</xdr:row>
          <xdr:rowOff>190500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9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18</xdr:row>
          <xdr:rowOff>219075</xdr:rowOff>
        </xdr:from>
        <xdr:to>
          <xdr:col>6</xdr:col>
          <xdr:colOff>1152525</xdr:colOff>
          <xdr:row>19</xdr:row>
          <xdr:rowOff>200025</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9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18</xdr:row>
          <xdr:rowOff>57150</xdr:rowOff>
        </xdr:from>
        <xdr:to>
          <xdr:col>6</xdr:col>
          <xdr:colOff>1152525</xdr:colOff>
          <xdr:row>19</xdr:row>
          <xdr:rowOff>38100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9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18</xdr:row>
          <xdr:rowOff>28575</xdr:rowOff>
        </xdr:from>
        <xdr:to>
          <xdr:col>8</xdr:col>
          <xdr:colOff>247650</xdr:colOff>
          <xdr:row>19</xdr:row>
          <xdr:rowOff>9525</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9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847725</xdr:colOff>
          <xdr:row>31</xdr:row>
          <xdr:rowOff>19050</xdr:rowOff>
        </xdr:from>
        <xdr:to>
          <xdr:col>8</xdr:col>
          <xdr:colOff>266700</xdr:colOff>
          <xdr:row>32</xdr:row>
          <xdr:rowOff>0</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9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38</xdr:row>
          <xdr:rowOff>285750</xdr:rowOff>
        </xdr:from>
        <xdr:to>
          <xdr:col>8</xdr:col>
          <xdr:colOff>66675</xdr:colOff>
          <xdr:row>40</xdr:row>
          <xdr:rowOff>9525</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9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40</xdr:row>
          <xdr:rowOff>257175</xdr:rowOff>
        </xdr:from>
        <xdr:to>
          <xdr:col>8</xdr:col>
          <xdr:colOff>66675</xdr:colOff>
          <xdr:row>42</xdr:row>
          <xdr:rowOff>9525</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9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923925</xdr:colOff>
          <xdr:row>43</xdr:row>
          <xdr:rowOff>295275</xdr:rowOff>
        </xdr:from>
        <xdr:to>
          <xdr:col>10</xdr:col>
          <xdr:colOff>1228725</xdr:colOff>
          <xdr:row>45</xdr:row>
          <xdr:rowOff>19050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9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27</xdr:row>
          <xdr:rowOff>180975</xdr:rowOff>
        </xdr:from>
        <xdr:to>
          <xdr:col>3</xdr:col>
          <xdr:colOff>104775</xdr:colOff>
          <xdr:row>29</xdr:row>
          <xdr:rowOff>0</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9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29</xdr:row>
          <xdr:rowOff>123825</xdr:rowOff>
        </xdr:from>
        <xdr:to>
          <xdr:col>3</xdr:col>
          <xdr:colOff>104775</xdr:colOff>
          <xdr:row>30</xdr:row>
          <xdr:rowOff>9525</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9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33</xdr:row>
          <xdr:rowOff>95250</xdr:rowOff>
        </xdr:from>
        <xdr:to>
          <xdr:col>3</xdr:col>
          <xdr:colOff>104775</xdr:colOff>
          <xdr:row>34</xdr:row>
          <xdr:rowOff>19050</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9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35</xdr:row>
          <xdr:rowOff>161925</xdr:rowOff>
        </xdr:from>
        <xdr:to>
          <xdr:col>3</xdr:col>
          <xdr:colOff>104775</xdr:colOff>
          <xdr:row>36</xdr:row>
          <xdr:rowOff>19050</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9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36</xdr:row>
          <xdr:rowOff>142875</xdr:rowOff>
        </xdr:from>
        <xdr:to>
          <xdr:col>3</xdr:col>
          <xdr:colOff>104775</xdr:colOff>
          <xdr:row>37</xdr:row>
          <xdr:rowOff>19050</xdr:rowOff>
        </xdr:to>
        <xdr:sp macro="" textlink="">
          <xdr:nvSpPr>
            <xdr:cNvPr id="36890" name="Check Box 26" hidden="1">
              <a:extLst>
                <a:ext uri="{63B3BB69-23CF-44E3-9099-C40C66FF867C}">
                  <a14:compatExt spid="_x0000_s36890"/>
                </a:ext>
                <a:ext uri="{FF2B5EF4-FFF2-40B4-BE49-F238E27FC236}">
                  <a16:creationId xmlns:a16="http://schemas.microsoft.com/office/drawing/2014/main" id="{00000000-0008-0000-09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38</xdr:row>
          <xdr:rowOff>95250</xdr:rowOff>
        </xdr:from>
        <xdr:to>
          <xdr:col>3</xdr:col>
          <xdr:colOff>104775</xdr:colOff>
          <xdr:row>39</xdr:row>
          <xdr:rowOff>19050</xdr:rowOff>
        </xdr:to>
        <xdr:sp macro="" textlink="">
          <xdr:nvSpPr>
            <xdr:cNvPr id="36891" name="Check Box 27" hidden="1">
              <a:extLst>
                <a:ext uri="{63B3BB69-23CF-44E3-9099-C40C66FF867C}">
                  <a14:compatExt spid="_x0000_s36891"/>
                </a:ext>
                <a:ext uri="{FF2B5EF4-FFF2-40B4-BE49-F238E27FC236}">
                  <a16:creationId xmlns:a16="http://schemas.microsoft.com/office/drawing/2014/main" id="{00000000-0008-0000-09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40</xdr:row>
          <xdr:rowOff>66675</xdr:rowOff>
        </xdr:from>
        <xdr:to>
          <xdr:col>3</xdr:col>
          <xdr:colOff>104775</xdr:colOff>
          <xdr:row>41</xdr:row>
          <xdr:rowOff>19050</xdr:rowOff>
        </xdr:to>
        <xdr:sp macro="" textlink="">
          <xdr:nvSpPr>
            <xdr:cNvPr id="36892" name="Check Box 28" hidden="1">
              <a:extLst>
                <a:ext uri="{63B3BB69-23CF-44E3-9099-C40C66FF867C}">
                  <a14:compatExt spid="_x0000_s36892"/>
                </a:ext>
                <a:ext uri="{FF2B5EF4-FFF2-40B4-BE49-F238E27FC236}">
                  <a16:creationId xmlns:a16="http://schemas.microsoft.com/office/drawing/2014/main" id="{00000000-0008-0000-09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42</xdr:row>
          <xdr:rowOff>66675</xdr:rowOff>
        </xdr:from>
        <xdr:to>
          <xdr:col>3</xdr:col>
          <xdr:colOff>104775</xdr:colOff>
          <xdr:row>43</xdr:row>
          <xdr:rowOff>0</xdr:rowOff>
        </xdr:to>
        <xdr:sp macro="" textlink="">
          <xdr:nvSpPr>
            <xdr:cNvPr id="36893" name="Check Box 29" hidden="1">
              <a:extLst>
                <a:ext uri="{63B3BB69-23CF-44E3-9099-C40C66FF867C}">
                  <a14:compatExt spid="_x0000_s36893"/>
                </a:ext>
                <a:ext uri="{FF2B5EF4-FFF2-40B4-BE49-F238E27FC236}">
                  <a16:creationId xmlns:a16="http://schemas.microsoft.com/office/drawing/2014/main" id="{00000000-0008-0000-09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43</xdr:row>
          <xdr:rowOff>114300</xdr:rowOff>
        </xdr:from>
        <xdr:to>
          <xdr:col>3</xdr:col>
          <xdr:colOff>104775</xdr:colOff>
          <xdr:row>44</xdr:row>
          <xdr:rowOff>28575</xdr:rowOff>
        </xdr:to>
        <xdr:sp macro="" textlink="">
          <xdr:nvSpPr>
            <xdr:cNvPr id="36894" name="Check Box 30" hidden="1">
              <a:extLst>
                <a:ext uri="{63B3BB69-23CF-44E3-9099-C40C66FF867C}">
                  <a14:compatExt spid="_x0000_s36894"/>
                </a:ext>
                <a:ext uri="{FF2B5EF4-FFF2-40B4-BE49-F238E27FC236}">
                  <a16:creationId xmlns:a16="http://schemas.microsoft.com/office/drawing/2014/main" id="{00000000-0008-0000-09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45</xdr:row>
          <xdr:rowOff>104775</xdr:rowOff>
        </xdr:from>
        <xdr:to>
          <xdr:col>3</xdr:col>
          <xdr:colOff>104775</xdr:colOff>
          <xdr:row>46</xdr:row>
          <xdr:rowOff>19050</xdr:rowOff>
        </xdr:to>
        <xdr:sp macro="" textlink="">
          <xdr:nvSpPr>
            <xdr:cNvPr id="36895" name="Check Box 31" hidden="1">
              <a:extLst>
                <a:ext uri="{63B3BB69-23CF-44E3-9099-C40C66FF867C}">
                  <a14:compatExt spid="_x0000_s36895"/>
                </a:ext>
                <a:ext uri="{FF2B5EF4-FFF2-40B4-BE49-F238E27FC236}">
                  <a16:creationId xmlns:a16="http://schemas.microsoft.com/office/drawing/2014/main" id="{00000000-0008-0000-09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46</xdr:row>
          <xdr:rowOff>95250</xdr:rowOff>
        </xdr:from>
        <xdr:to>
          <xdr:col>3</xdr:col>
          <xdr:colOff>104775</xdr:colOff>
          <xdr:row>47</xdr:row>
          <xdr:rowOff>0</xdr:rowOff>
        </xdr:to>
        <xdr:sp macro="" textlink="">
          <xdr:nvSpPr>
            <xdr:cNvPr id="36896" name="Check Box 32" hidden="1">
              <a:extLst>
                <a:ext uri="{63B3BB69-23CF-44E3-9099-C40C66FF867C}">
                  <a14:compatExt spid="_x0000_s36896"/>
                </a:ext>
                <a:ext uri="{FF2B5EF4-FFF2-40B4-BE49-F238E27FC236}">
                  <a16:creationId xmlns:a16="http://schemas.microsoft.com/office/drawing/2014/main" id="{00000000-0008-0000-09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48</xdr:row>
          <xdr:rowOff>95250</xdr:rowOff>
        </xdr:from>
        <xdr:to>
          <xdr:col>3</xdr:col>
          <xdr:colOff>104775</xdr:colOff>
          <xdr:row>49</xdr:row>
          <xdr:rowOff>19050</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9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49</xdr:row>
          <xdr:rowOff>114300</xdr:rowOff>
        </xdr:from>
        <xdr:to>
          <xdr:col>3</xdr:col>
          <xdr:colOff>104775</xdr:colOff>
          <xdr:row>50</xdr:row>
          <xdr:rowOff>19050</xdr:rowOff>
        </xdr:to>
        <xdr:sp macro="" textlink="">
          <xdr:nvSpPr>
            <xdr:cNvPr id="36898" name="Check Box 34" hidden="1">
              <a:extLst>
                <a:ext uri="{63B3BB69-23CF-44E3-9099-C40C66FF867C}">
                  <a14:compatExt spid="_x0000_s36898"/>
                </a:ext>
                <a:ext uri="{FF2B5EF4-FFF2-40B4-BE49-F238E27FC236}">
                  <a16:creationId xmlns:a16="http://schemas.microsoft.com/office/drawing/2014/main" id="{00000000-0008-0000-09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207308</xdr:colOff>
      <xdr:row>2</xdr:row>
      <xdr:rowOff>66675</xdr:rowOff>
    </xdr:from>
    <xdr:to>
      <xdr:col>9</xdr:col>
      <xdr:colOff>795617</xdr:colOff>
      <xdr:row>4</xdr:row>
      <xdr:rowOff>179295</xdr:rowOff>
    </xdr:to>
    <xdr:sp macro="" textlink="">
      <xdr:nvSpPr>
        <xdr:cNvPr id="26" name="textruta 25">
          <a:extLst>
            <a:ext uri="{FF2B5EF4-FFF2-40B4-BE49-F238E27FC236}">
              <a16:creationId xmlns:a16="http://schemas.microsoft.com/office/drawing/2014/main" id="{00000000-0008-0000-0900-00001A000000}"/>
            </a:ext>
          </a:extLst>
        </xdr:cNvPr>
        <xdr:cNvSpPr txBox="1"/>
      </xdr:nvSpPr>
      <xdr:spPr>
        <a:xfrm>
          <a:off x="2616573" y="290793"/>
          <a:ext cx="4644838" cy="415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gb" sz="1600" b="1">
              <a:latin typeface="+mn-lt"/>
              <a:cs typeface="Arial" panose="020B0604020202020204" pitchFamily="34" charset="0"/>
            </a:rPr>
            <a:t>ANSÖKAN OM</a:t>
          </a:r>
          <a:r>
            <a:rPr lang="en-gb" sz="1600" b="1" baseline="0">
              <a:latin typeface="+mn-lt"/>
              <a:cs typeface="Arial" panose="020B0604020202020204" pitchFamily="34" charset="0"/>
            </a:rPr>
            <a:t> </a:t>
          </a:r>
          <a:r>
            <a:rPr lang="en-gb" sz="1600" b="1">
              <a:latin typeface="+mn-lt"/>
              <a:cs typeface="Arial" panose="020B0604020202020204" pitchFamily="34" charset="0"/>
            </a:rPr>
            <a:t>HETA ARBETEN</a:t>
          </a:r>
        </a:p>
      </xdr:txBody>
    </xdr:sp>
    <xdr:clientData/>
  </xdr:twoCellAnchor>
  <xdr:twoCellAnchor>
    <xdr:from>
      <xdr:col>3</xdr:col>
      <xdr:colOff>293035</xdr:colOff>
      <xdr:row>75</xdr:row>
      <xdr:rowOff>9525</xdr:rowOff>
    </xdr:from>
    <xdr:to>
      <xdr:col>10</xdr:col>
      <xdr:colOff>247650</xdr:colOff>
      <xdr:row>78</xdr:row>
      <xdr:rowOff>76200</xdr:rowOff>
    </xdr:to>
    <xdr:sp macro="" textlink="">
      <xdr:nvSpPr>
        <xdr:cNvPr id="31" name="textruta 30">
          <a:extLst>
            <a:ext uri="{FF2B5EF4-FFF2-40B4-BE49-F238E27FC236}">
              <a16:creationId xmlns:a16="http://schemas.microsoft.com/office/drawing/2014/main" id="{00000000-0008-0000-0900-00001F000000}"/>
            </a:ext>
          </a:extLst>
        </xdr:cNvPr>
        <xdr:cNvSpPr txBox="1"/>
      </xdr:nvSpPr>
      <xdr:spPr>
        <a:xfrm>
          <a:off x="1512235" y="17487900"/>
          <a:ext cx="629826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en-gb" sz="1400" b="1">
              <a:latin typeface="+mn-lt"/>
              <a:cs typeface="Arial" panose="020B0604020202020204" pitchFamily="34" charset="0"/>
            </a:rPr>
            <a:t>MEDTAG DETTA UNDERLAG FÖR ATT VISA UPP VID ANKOMST SAMT PÅ BEGÄRAN</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5.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9.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9.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7.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6" tint="0.79998168889431442"/>
  </sheetPr>
  <dimension ref="A1:Q39"/>
  <sheetViews>
    <sheetView topLeftCell="A10" zoomScaleNormal="100" zoomScaleSheetLayoutView="80" workbookViewId="0">
      <selection activeCell="M22" sqref="M22"/>
    </sheetView>
  </sheetViews>
  <sheetFormatPr defaultRowHeight="15" x14ac:dyDescent="0.2"/>
  <cols>
    <col min="1" max="1" width="1.42578125" style="49" customWidth="1"/>
    <col min="2" max="2" width="9.140625" style="50" customWidth="1"/>
    <col min="3" max="3" width="9.140625" style="51" customWidth="1"/>
    <col min="4" max="4" width="11.85546875" style="49" customWidth="1"/>
    <col min="5" max="7" width="9.140625" style="49" customWidth="1"/>
    <col min="8" max="8" width="9.85546875" style="49" customWidth="1"/>
    <col min="9" max="9" width="3.5703125" style="49" customWidth="1"/>
    <col min="10" max="10" width="12.7109375" style="49" customWidth="1"/>
    <col min="11" max="11" width="1.42578125" style="49" customWidth="1"/>
    <col min="12" max="16384" width="9.140625" style="49"/>
  </cols>
  <sheetData>
    <row r="1" spans="1:11" ht="7.5" customHeight="1" x14ac:dyDescent="0.2">
      <c r="A1" s="180"/>
      <c r="B1" s="182"/>
      <c r="C1" s="183"/>
      <c r="D1" s="180"/>
      <c r="E1" s="180"/>
      <c r="F1" s="180"/>
      <c r="G1" s="180"/>
      <c r="H1" s="180"/>
      <c r="I1" s="180"/>
      <c r="J1" s="180"/>
      <c r="K1" s="180"/>
    </row>
    <row r="2" spans="1:11" ht="9.75" customHeight="1" x14ac:dyDescent="0.2">
      <c r="A2" s="180"/>
      <c r="K2" s="180"/>
    </row>
    <row r="3" spans="1:11" ht="23.25" x14ac:dyDescent="0.35">
      <c r="A3" s="180"/>
      <c r="E3" s="52"/>
      <c r="F3" s="53"/>
      <c r="G3" s="53"/>
      <c r="H3" s="53"/>
      <c r="I3" s="53"/>
      <c r="K3" s="180"/>
    </row>
    <row r="4" spans="1:11" ht="23.25" x14ac:dyDescent="0.35">
      <c r="A4" s="180"/>
      <c r="E4" s="52"/>
      <c r="F4" s="53"/>
      <c r="G4" s="53"/>
      <c r="H4" s="53"/>
      <c r="I4" s="53"/>
      <c r="K4" s="180"/>
    </row>
    <row r="5" spans="1:11" ht="23.25" x14ac:dyDescent="0.35">
      <c r="A5" s="180"/>
      <c r="E5" s="52"/>
      <c r="F5" s="53"/>
      <c r="G5" s="53"/>
      <c r="H5" s="53"/>
      <c r="I5" s="53"/>
      <c r="K5" s="180"/>
    </row>
    <row r="6" spans="1:11" ht="23.25" x14ac:dyDescent="0.35">
      <c r="A6" s="180"/>
      <c r="E6" s="52"/>
      <c r="F6" s="53"/>
      <c r="G6" s="53"/>
      <c r="H6" s="53"/>
      <c r="I6" s="53"/>
      <c r="K6" s="180"/>
    </row>
    <row r="7" spans="1:11" x14ac:dyDescent="0.25">
      <c r="A7" s="180"/>
      <c r="B7" s="54"/>
      <c r="K7" s="180"/>
    </row>
    <row r="8" spans="1:11" x14ac:dyDescent="0.25">
      <c r="A8" s="180"/>
      <c r="B8" s="54"/>
      <c r="K8" s="180"/>
    </row>
    <row r="9" spans="1:11" x14ac:dyDescent="0.25">
      <c r="A9" s="180"/>
      <c r="B9" s="54"/>
      <c r="K9" s="180"/>
    </row>
    <row r="10" spans="1:11" ht="22.5" customHeight="1" x14ac:dyDescent="0.3">
      <c r="A10" s="180"/>
      <c r="C10" s="223"/>
      <c r="D10" s="225"/>
      <c r="E10" s="225"/>
      <c r="F10" s="225"/>
      <c r="G10" s="225"/>
      <c r="H10" s="225"/>
      <c r="I10" s="225"/>
      <c r="J10" s="225"/>
      <c r="K10" s="180"/>
    </row>
    <row r="11" spans="1:11" ht="18.75" x14ac:dyDescent="0.3">
      <c r="A11" s="180"/>
      <c r="B11" s="223" t="s">
        <v>26</v>
      </c>
      <c r="C11" s="223"/>
      <c r="D11" s="225"/>
      <c r="E11" s="225"/>
      <c r="F11" s="225"/>
      <c r="G11" s="225"/>
      <c r="H11" s="225"/>
      <c r="I11" s="225"/>
      <c r="J11" s="225"/>
      <c r="K11" s="180"/>
    </row>
    <row r="12" spans="1:11" ht="16.5" customHeight="1" x14ac:dyDescent="0.3">
      <c r="A12" s="180"/>
      <c r="B12" s="226" t="s">
        <v>27</v>
      </c>
      <c r="C12" s="224"/>
      <c r="D12" s="227"/>
      <c r="E12" s="225"/>
      <c r="F12" s="225"/>
      <c r="G12" s="225"/>
      <c r="H12" s="225"/>
      <c r="I12" s="225"/>
      <c r="J12" s="225"/>
      <c r="K12" s="180"/>
    </row>
    <row r="13" spans="1:11" ht="24.75" customHeight="1" x14ac:dyDescent="0.3">
      <c r="A13" s="180"/>
      <c r="B13" s="223"/>
      <c r="C13" s="224"/>
      <c r="D13" s="225"/>
      <c r="E13" s="225"/>
      <c r="F13" s="225"/>
      <c r="G13" s="225"/>
      <c r="H13" s="225"/>
      <c r="I13" s="225"/>
      <c r="J13" s="225"/>
      <c r="K13" s="180"/>
    </row>
    <row r="14" spans="1:11" ht="21" customHeight="1" x14ac:dyDescent="0.3">
      <c r="A14" s="180"/>
      <c r="B14" s="223" t="s">
        <v>28</v>
      </c>
      <c r="C14" s="224"/>
      <c r="D14" s="225"/>
      <c r="E14" s="225"/>
      <c r="F14" s="225"/>
      <c r="G14" s="225"/>
      <c r="H14" s="225"/>
      <c r="I14" s="225"/>
      <c r="J14" s="225"/>
      <c r="K14" s="180"/>
    </row>
    <row r="15" spans="1:11" ht="18.75" x14ac:dyDescent="0.3">
      <c r="A15" s="180"/>
      <c r="B15" s="224" t="s">
        <v>29</v>
      </c>
      <c r="C15" s="224"/>
      <c r="D15" s="225"/>
      <c r="E15" s="225"/>
      <c r="F15" s="225"/>
      <c r="G15" s="225"/>
      <c r="H15" s="225"/>
      <c r="I15" s="225"/>
      <c r="J15" s="225"/>
      <c r="K15" s="180"/>
    </row>
    <row r="16" spans="1:11" ht="18.75" customHeight="1" x14ac:dyDescent="0.3">
      <c r="A16" s="180"/>
      <c r="B16" s="223"/>
      <c r="C16" s="224"/>
      <c r="D16" s="225"/>
      <c r="E16" s="225"/>
      <c r="F16" s="225"/>
      <c r="G16" s="225"/>
      <c r="H16" s="225"/>
      <c r="I16" s="225"/>
      <c r="J16" s="225"/>
      <c r="K16" s="180"/>
    </row>
    <row r="17" spans="1:17" ht="18.75" x14ac:dyDescent="0.3">
      <c r="A17" s="180"/>
      <c r="B17" s="223" t="s">
        <v>30</v>
      </c>
      <c r="C17" s="224"/>
      <c r="D17" s="225"/>
      <c r="E17" s="225"/>
      <c r="F17" s="225"/>
      <c r="G17" s="225"/>
      <c r="H17" s="225"/>
      <c r="I17" s="225"/>
      <c r="J17" s="225"/>
      <c r="K17" s="180"/>
      <c r="Q17" s="58"/>
    </row>
    <row r="18" spans="1:17" ht="18.75" x14ac:dyDescent="0.3">
      <c r="A18" s="180"/>
      <c r="B18" s="224" t="s">
        <v>31</v>
      </c>
      <c r="C18" s="224"/>
      <c r="D18" s="225"/>
      <c r="E18" s="225"/>
      <c r="F18" s="225"/>
      <c r="G18" s="225"/>
      <c r="H18" s="225"/>
      <c r="I18" s="225"/>
      <c r="J18" s="225"/>
      <c r="K18" s="180"/>
    </row>
    <row r="19" spans="1:17" ht="18.75" customHeight="1" x14ac:dyDescent="0.3">
      <c r="A19" s="180"/>
      <c r="B19" s="223"/>
      <c r="C19" s="224"/>
      <c r="D19" s="225"/>
      <c r="E19" s="225"/>
      <c r="F19" s="225"/>
      <c r="G19" s="225"/>
      <c r="H19" s="225"/>
      <c r="I19" s="225"/>
      <c r="J19" s="225"/>
      <c r="K19" s="180"/>
    </row>
    <row r="20" spans="1:17" ht="18.75" x14ac:dyDescent="0.3">
      <c r="A20" s="180"/>
      <c r="B20" s="223" t="s">
        <v>32</v>
      </c>
      <c r="C20" s="224"/>
      <c r="D20" s="225"/>
      <c r="E20" s="225"/>
      <c r="F20" s="225"/>
      <c r="G20" s="225"/>
      <c r="H20" s="225"/>
      <c r="I20" s="225"/>
      <c r="J20" s="225"/>
      <c r="K20" s="180"/>
    </row>
    <row r="21" spans="1:17" ht="18.75" x14ac:dyDescent="0.3">
      <c r="A21" s="180"/>
      <c r="B21" s="228" t="s">
        <v>33</v>
      </c>
      <c r="C21" s="224"/>
      <c r="D21" s="225"/>
      <c r="E21" s="225"/>
      <c r="F21" s="225"/>
      <c r="G21" s="225"/>
      <c r="H21" s="225"/>
      <c r="I21" s="225"/>
      <c r="J21" s="225"/>
      <c r="K21" s="180"/>
    </row>
    <row r="22" spans="1:17" ht="18.75" customHeight="1" x14ac:dyDescent="0.3">
      <c r="A22" s="180"/>
      <c r="B22" s="223"/>
      <c r="C22" s="224"/>
      <c r="D22" s="225"/>
      <c r="E22" s="225"/>
      <c r="F22" s="225"/>
      <c r="G22" s="225"/>
      <c r="H22" s="225"/>
      <c r="I22" s="225"/>
      <c r="J22" s="225"/>
      <c r="K22" s="180"/>
    </row>
    <row r="23" spans="1:17" ht="18.75" customHeight="1" x14ac:dyDescent="0.3">
      <c r="A23" s="180"/>
      <c r="B23" s="223" t="s">
        <v>34</v>
      </c>
      <c r="C23" s="224"/>
      <c r="D23" s="225"/>
      <c r="E23" s="225"/>
      <c r="F23" s="225"/>
      <c r="G23" s="225"/>
      <c r="H23" s="225"/>
      <c r="I23" s="225"/>
      <c r="J23" s="225"/>
      <c r="K23" s="180"/>
    </row>
    <row r="24" spans="1:17" ht="18.75" customHeight="1" x14ac:dyDescent="0.3">
      <c r="A24" s="180"/>
      <c r="B24" s="224"/>
      <c r="C24" s="224"/>
      <c r="D24" s="225"/>
      <c r="E24" s="225"/>
      <c r="F24" s="225"/>
      <c r="G24" s="225"/>
      <c r="H24" s="225"/>
      <c r="I24" s="225"/>
      <c r="J24" s="225"/>
      <c r="K24" s="180"/>
    </row>
    <row r="25" spans="1:17" ht="18.75" customHeight="1" x14ac:dyDescent="0.3">
      <c r="A25" s="180"/>
      <c r="B25" s="224"/>
      <c r="C25" s="224"/>
      <c r="D25" s="225"/>
      <c r="E25" s="225"/>
      <c r="F25" s="225"/>
      <c r="G25" s="225"/>
      <c r="H25" s="225"/>
      <c r="I25" s="225"/>
      <c r="J25" s="225"/>
      <c r="K25" s="180"/>
    </row>
    <row r="26" spans="1:17" ht="18.75" x14ac:dyDescent="0.3">
      <c r="A26" s="180"/>
      <c r="B26" s="223" t="s">
        <v>35</v>
      </c>
      <c r="C26" s="224"/>
      <c r="D26" s="225"/>
      <c r="E26" s="225"/>
      <c r="F26" s="225"/>
      <c r="G26" s="225"/>
      <c r="H26" s="225"/>
      <c r="I26" s="225"/>
      <c r="J26" s="225"/>
      <c r="K26" s="180"/>
    </row>
    <row r="27" spans="1:17" ht="18.75" x14ac:dyDescent="0.3">
      <c r="A27" s="180"/>
      <c r="B27" s="224"/>
      <c r="C27" s="224"/>
      <c r="D27" s="225"/>
      <c r="E27" s="225"/>
      <c r="F27" s="225"/>
      <c r="G27" s="225"/>
      <c r="H27" s="225"/>
      <c r="I27" s="225"/>
      <c r="J27" s="225"/>
      <c r="K27" s="180"/>
    </row>
    <row r="28" spans="1:17" ht="18.75" customHeight="1" x14ac:dyDescent="0.3">
      <c r="A28" s="180"/>
      <c r="B28" s="223"/>
      <c r="C28" s="224"/>
      <c r="D28" s="225"/>
      <c r="E28" s="225"/>
      <c r="F28" s="225"/>
      <c r="G28" s="225"/>
      <c r="H28" s="225"/>
      <c r="I28" s="225"/>
      <c r="J28" s="225"/>
      <c r="K28" s="180"/>
    </row>
    <row r="29" spans="1:17" ht="18.75" x14ac:dyDescent="0.3">
      <c r="A29" s="180"/>
      <c r="B29" s="223" t="s">
        <v>36</v>
      </c>
      <c r="C29" s="224"/>
      <c r="D29" s="225"/>
      <c r="E29" s="225"/>
      <c r="F29" s="225"/>
      <c r="G29" s="225"/>
      <c r="H29" s="225"/>
      <c r="I29" s="225"/>
      <c r="J29" s="225"/>
      <c r="K29" s="180"/>
    </row>
    <row r="30" spans="1:17" ht="18.75" x14ac:dyDescent="0.3">
      <c r="A30" s="180"/>
      <c r="B30" s="224"/>
      <c r="C30" s="224"/>
      <c r="D30" s="225"/>
      <c r="E30" s="225"/>
      <c r="F30" s="225"/>
      <c r="G30" s="225"/>
      <c r="H30" s="225"/>
      <c r="I30" s="225"/>
      <c r="J30" s="225"/>
      <c r="K30" s="180"/>
    </row>
    <row r="31" spans="1:17" ht="18.75" customHeight="1" x14ac:dyDescent="0.3">
      <c r="A31" s="180"/>
      <c r="B31" s="223"/>
      <c r="C31" s="224"/>
      <c r="D31" s="225"/>
      <c r="E31" s="225"/>
      <c r="F31" s="225"/>
      <c r="G31" s="225"/>
      <c r="H31" s="225"/>
      <c r="I31" s="225"/>
      <c r="J31" s="225"/>
      <c r="K31" s="180"/>
    </row>
    <row r="32" spans="1:17" ht="18.75" x14ac:dyDescent="0.3">
      <c r="A32" s="180"/>
      <c r="B32" s="223" t="s">
        <v>37</v>
      </c>
      <c r="C32" s="224"/>
      <c r="D32" s="225"/>
      <c r="E32" s="225"/>
      <c r="F32" s="225"/>
      <c r="G32" s="225"/>
      <c r="H32" s="225"/>
      <c r="I32" s="225"/>
      <c r="J32" s="225"/>
      <c r="K32" s="180"/>
    </row>
    <row r="33" spans="1:11" ht="18.75" x14ac:dyDescent="0.3">
      <c r="A33" s="180"/>
      <c r="B33" s="224"/>
      <c r="C33" s="224"/>
      <c r="D33" s="225"/>
      <c r="E33" s="225"/>
      <c r="F33" s="225"/>
      <c r="G33" s="225"/>
      <c r="H33" s="225"/>
      <c r="I33" s="225"/>
      <c r="J33" s="225"/>
      <c r="K33" s="180"/>
    </row>
    <row r="34" spans="1:11" ht="18.75" customHeight="1" x14ac:dyDescent="0.3">
      <c r="A34" s="180"/>
      <c r="B34" s="223"/>
      <c r="C34" s="224"/>
      <c r="D34" s="225"/>
      <c r="E34" s="225"/>
      <c r="F34" s="225"/>
      <c r="G34" s="225"/>
      <c r="H34" s="225"/>
      <c r="I34" s="225"/>
      <c r="J34" s="225"/>
      <c r="K34" s="180"/>
    </row>
    <row r="35" spans="1:11" ht="18.75" x14ac:dyDescent="0.3">
      <c r="A35" s="180"/>
      <c r="B35" s="223" t="s">
        <v>38</v>
      </c>
      <c r="C35" s="224"/>
      <c r="D35" s="225"/>
      <c r="E35" s="225"/>
      <c r="F35" s="225"/>
      <c r="G35" s="225"/>
      <c r="H35" s="225"/>
      <c r="I35" s="225"/>
      <c r="J35" s="225"/>
      <c r="K35" s="180"/>
    </row>
    <row r="36" spans="1:11" ht="18.75" x14ac:dyDescent="0.3">
      <c r="A36" s="180"/>
      <c r="B36" s="224"/>
      <c r="C36" s="224"/>
      <c r="D36" s="225"/>
      <c r="E36" s="225"/>
      <c r="F36" s="225"/>
      <c r="G36" s="225"/>
      <c r="H36" s="225"/>
      <c r="I36" s="225"/>
      <c r="J36" s="225"/>
      <c r="K36" s="180"/>
    </row>
    <row r="37" spans="1:11" ht="18.75" x14ac:dyDescent="0.3">
      <c r="A37" s="180"/>
      <c r="B37" s="224"/>
      <c r="C37" s="224"/>
      <c r="D37" s="225"/>
      <c r="E37" s="225"/>
      <c r="F37" s="225"/>
      <c r="G37" s="225"/>
      <c r="H37" s="225"/>
      <c r="I37" s="225"/>
      <c r="J37" s="225"/>
      <c r="K37" s="180"/>
    </row>
    <row r="38" spans="1:11" ht="15.75" customHeight="1" x14ac:dyDescent="0.2">
      <c r="A38" s="180"/>
      <c r="B38" s="309" t="s">
        <v>39</v>
      </c>
      <c r="C38" s="309"/>
      <c r="D38" s="309"/>
      <c r="E38" s="309"/>
      <c r="F38" s="309"/>
      <c r="G38" s="309"/>
      <c r="H38" s="309"/>
      <c r="I38" s="309"/>
      <c r="J38" s="309"/>
      <c r="K38" s="180"/>
    </row>
    <row r="39" spans="1:11" ht="6.75" customHeight="1" x14ac:dyDescent="0.2">
      <c r="A39" s="180"/>
      <c r="B39" s="182"/>
      <c r="C39" s="183"/>
      <c r="D39" s="180"/>
      <c r="E39" s="180"/>
      <c r="F39" s="180"/>
      <c r="G39" s="180"/>
      <c r="H39" s="180"/>
      <c r="I39" s="180"/>
      <c r="J39" s="180"/>
      <c r="K39" s="180"/>
    </row>
  </sheetData>
  <mergeCells count="1">
    <mergeCell ref="B38:J3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3">
    <tabColor theme="6" tint="0.59999389629810485"/>
    <pageSetUpPr fitToPage="1"/>
  </sheetPr>
  <dimension ref="A1:M79"/>
  <sheetViews>
    <sheetView showGridLines="0" showZeros="0" zoomScaleNormal="100" zoomScaleSheetLayoutView="100" workbookViewId="0">
      <selection activeCell="C16" sqref="C16:K16"/>
    </sheetView>
  </sheetViews>
  <sheetFormatPr defaultRowHeight="15.75" x14ac:dyDescent="0.25"/>
  <cols>
    <col min="1" max="1" width="1.42578125" style="49" customWidth="1"/>
    <col min="2" max="2" width="6.7109375" style="49" customWidth="1"/>
    <col min="3" max="3" width="13.7109375" style="50" customWidth="1"/>
    <col min="4" max="4" width="9.140625" style="51" customWidth="1"/>
    <col min="5" max="5" width="9.28515625" style="49" customWidth="1"/>
    <col min="6" max="6" width="9.42578125" style="49" customWidth="1"/>
    <col min="7" max="7" width="20.140625" style="49" customWidth="1"/>
    <col min="8" max="8" width="13.28515625" style="49" customWidth="1"/>
    <col min="9" max="9" width="18" style="49" customWidth="1"/>
    <col min="10" max="10" width="15.85546875" style="49" customWidth="1"/>
    <col min="11" max="11" width="23.85546875" style="49" customWidth="1"/>
    <col min="12" max="12" width="6.5703125" style="49" customWidth="1"/>
    <col min="13" max="13" width="1.5703125" customWidth="1"/>
    <col min="14" max="16384" width="9.140625" style="49"/>
  </cols>
  <sheetData>
    <row r="1" spans="1:13" ht="7.5" customHeight="1" x14ac:dyDescent="0.2">
      <c r="A1" s="180"/>
      <c r="B1" s="180"/>
      <c r="C1" s="180"/>
      <c r="D1" s="180"/>
      <c r="E1" s="180"/>
      <c r="F1" s="180"/>
      <c r="G1" s="180"/>
      <c r="H1" s="180"/>
      <c r="I1" s="180"/>
      <c r="J1" s="180"/>
      <c r="K1" s="180"/>
      <c r="L1" s="180"/>
      <c r="M1" s="180"/>
    </row>
    <row r="2" spans="1:13" ht="9.75" customHeight="1" x14ac:dyDescent="0.2">
      <c r="A2" s="180"/>
      <c r="C2" s="64"/>
      <c r="D2" s="59"/>
      <c r="E2" s="60"/>
      <c r="F2" s="60"/>
      <c r="G2" s="60"/>
      <c r="H2" s="60"/>
      <c r="I2" s="60"/>
      <c r="J2" s="60"/>
      <c r="K2" s="60"/>
      <c r="M2" s="180"/>
    </row>
    <row r="3" spans="1:13" ht="13.5" customHeight="1" x14ac:dyDescent="0.2">
      <c r="A3" s="180"/>
      <c r="M3" s="180"/>
    </row>
    <row r="4" spans="1:13" ht="10.5" customHeight="1" x14ac:dyDescent="0.35">
      <c r="A4" s="180"/>
      <c r="F4" s="52"/>
      <c r="G4" s="53"/>
      <c r="H4" s="53"/>
      <c r="I4" s="53"/>
      <c r="J4" s="53"/>
      <c r="K4" s="53"/>
      <c r="M4" s="180"/>
    </row>
    <row r="5" spans="1:13" ht="19.5" customHeight="1" thickBot="1" x14ac:dyDescent="0.4">
      <c r="A5" s="180"/>
      <c r="F5" s="52"/>
      <c r="G5" s="53"/>
      <c r="H5" s="53"/>
      <c r="I5" s="53"/>
      <c r="J5" s="53"/>
      <c r="K5" s="53"/>
      <c r="M5" s="180"/>
    </row>
    <row r="6" spans="1:13" ht="15" customHeight="1" thickBot="1" x14ac:dyDescent="0.25">
      <c r="A6" s="180"/>
      <c r="B6" s="486" t="s">
        <v>470</v>
      </c>
      <c r="C6" s="578"/>
      <c r="D6" s="403" t="s">
        <v>42</v>
      </c>
      <c r="E6" s="466"/>
      <c r="F6" s="466"/>
      <c r="G6" s="433" t="s">
        <v>50</v>
      </c>
      <c r="H6" s="466"/>
      <c r="I6" s="293" t="s">
        <v>471</v>
      </c>
      <c r="J6" s="195" t="s">
        <v>442</v>
      </c>
      <c r="K6" s="410" t="s">
        <v>472</v>
      </c>
      <c r="L6" s="582"/>
      <c r="M6" s="180"/>
    </row>
    <row r="7" spans="1:13" ht="12.75" customHeight="1" thickBot="1" x14ac:dyDescent="0.25">
      <c r="A7" s="180"/>
      <c r="B7" s="530"/>
      <c r="C7" s="529"/>
      <c r="D7" s="441">
        <f>Utställare</f>
        <v>0</v>
      </c>
      <c r="E7" s="387"/>
      <c r="F7" s="387"/>
      <c r="G7" s="441">
        <f>Kontaktperson</f>
        <v>0</v>
      </c>
      <c r="H7" s="387"/>
      <c r="I7" s="296">
        <f>Monternr</f>
        <v>0</v>
      </c>
      <c r="J7" s="296">
        <f>Monterstrl</f>
        <v>0</v>
      </c>
      <c r="K7" s="296">
        <f>KVM</f>
        <v>0</v>
      </c>
      <c r="L7" s="215"/>
      <c r="M7" s="180"/>
    </row>
    <row r="8" spans="1:13" ht="12.75" customHeight="1" thickBot="1" x14ac:dyDescent="0.25">
      <c r="A8" s="180"/>
      <c r="B8" s="530"/>
      <c r="C8" s="529"/>
      <c r="D8" s="403" t="s">
        <v>65</v>
      </c>
      <c r="E8" s="466"/>
      <c r="F8" s="466"/>
      <c r="G8" s="433" t="s">
        <v>441</v>
      </c>
      <c r="H8" s="458"/>
      <c r="I8" s="410" t="s">
        <v>53</v>
      </c>
      <c r="J8" s="458"/>
      <c r="K8" s="410" t="s">
        <v>473</v>
      </c>
      <c r="L8" s="582"/>
      <c r="M8" s="180"/>
    </row>
    <row r="9" spans="1:13" ht="12.75" customHeight="1" thickBot="1" x14ac:dyDescent="0.25">
      <c r="A9" s="180"/>
      <c r="B9" s="530"/>
      <c r="C9" s="529"/>
      <c r="D9" s="441">
        <f>'1. Din företagsfakta'!C29</f>
        <v>0</v>
      </c>
      <c r="E9" s="387"/>
      <c r="F9" s="387"/>
      <c r="G9" s="440">
        <f>Tel_Direkt</f>
        <v>0</v>
      </c>
      <c r="H9" s="387"/>
      <c r="I9" s="440">
        <f>Mobilnummer</f>
        <v>0</v>
      </c>
      <c r="J9" s="386"/>
      <c r="K9" s="441">
        <f>Ankomst</f>
        <v>0</v>
      </c>
      <c r="L9" s="583"/>
      <c r="M9" s="180"/>
    </row>
    <row r="10" spans="1:13" ht="15" customHeight="1" thickBot="1" x14ac:dyDescent="0.25">
      <c r="A10" s="180"/>
      <c r="B10" s="528" t="s">
        <v>474</v>
      </c>
      <c r="C10" s="529"/>
      <c r="D10" s="403" t="s">
        <v>475</v>
      </c>
      <c r="E10" s="466"/>
      <c r="F10" s="458"/>
      <c r="G10" s="410" t="s">
        <v>476</v>
      </c>
      <c r="H10" s="458"/>
      <c r="I10" s="410" t="s">
        <v>477</v>
      </c>
      <c r="J10" s="584"/>
      <c r="K10" s="410" t="s">
        <v>48</v>
      </c>
      <c r="L10" s="582"/>
      <c r="M10" s="180"/>
    </row>
    <row r="11" spans="1:13" ht="15" customHeight="1" thickBot="1" x14ac:dyDescent="0.25">
      <c r="A11" s="180"/>
      <c r="B11" s="530"/>
      <c r="C11" s="529"/>
      <c r="D11" s="387">
        <f>Annan_betalningsmottagare</f>
        <v>0</v>
      </c>
      <c r="E11" s="387"/>
      <c r="F11" s="387"/>
      <c r="G11" s="387">
        <f>Avvikande_adress</f>
        <v>0</v>
      </c>
      <c r="H11" s="387"/>
      <c r="I11" s="387">
        <f>Avvikande_postnr.</f>
        <v>0</v>
      </c>
      <c r="J11" s="387"/>
      <c r="K11" s="387">
        <f>Avvikande_ort</f>
        <v>0</v>
      </c>
      <c r="L11" s="583"/>
      <c r="M11" s="180"/>
    </row>
    <row r="12" spans="1:13" ht="15.75" customHeight="1" thickBot="1" x14ac:dyDescent="0.25">
      <c r="A12" s="180"/>
      <c r="B12" s="530"/>
      <c r="C12" s="529"/>
      <c r="D12" s="403" t="s">
        <v>478</v>
      </c>
      <c r="E12" s="466"/>
      <c r="F12" s="466"/>
      <c r="G12" s="433" t="s">
        <v>479</v>
      </c>
      <c r="H12" s="458"/>
      <c r="I12" s="410" t="s">
        <v>480</v>
      </c>
      <c r="J12" s="466"/>
      <c r="K12" s="433" t="s">
        <v>481</v>
      </c>
      <c r="L12" s="582"/>
      <c r="M12" s="180"/>
    </row>
    <row r="13" spans="1:13" ht="15.75" customHeight="1" thickBot="1" x14ac:dyDescent="0.25">
      <c r="A13" s="180"/>
      <c r="B13" s="531"/>
      <c r="C13" s="532"/>
      <c r="D13" s="467">
        <f>Avvikande_org.nr</f>
        <v>0</v>
      </c>
      <c r="E13" s="467"/>
      <c r="F13" s="467"/>
      <c r="G13" s="467">
        <f>Avvikande_epost</f>
        <v>0</v>
      </c>
      <c r="H13" s="467"/>
      <c r="I13" s="467">
        <f>Avvikande_telnr.</f>
        <v>0</v>
      </c>
      <c r="J13" s="467"/>
      <c r="K13" s="467">
        <f>Avvikande_faxnr</f>
        <v>0</v>
      </c>
      <c r="L13" s="579"/>
      <c r="M13" s="180"/>
    </row>
    <row r="14" spans="1:13" ht="18" customHeight="1" x14ac:dyDescent="0.35">
      <c r="A14" s="180"/>
      <c r="F14" s="52"/>
      <c r="G14" s="53"/>
      <c r="H14" s="53"/>
      <c r="I14" s="53"/>
      <c r="J14" s="53"/>
      <c r="K14" s="53"/>
      <c r="M14" s="180"/>
    </row>
    <row r="15" spans="1:13" ht="20.25" customHeight="1" x14ac:dyDescent="0.35">
      <c r="A15" s="180"/>
      <c r="B15" s="580" t="s">
        <v>522</v>
      </c>
      <c r="C15" s="425"/>
      <c r="D15" s="425"/>
      <c r="E15" s="425"/>
      <c r="F15" s="425"/>
      <c r="G15" s="425"/>
      <c r="H15" s="425"/>
      <c r="I15" s="425"/>
      <c r="J15" s="425"/>
      <c r="K15" s="425"/>
      <c r="L15" s="581"/>
      <c r="M15" s="180"/>
    </row>
    <row r="16" spans="1:13" ht="31.5" customHeight="1" thickBot="1" x14ac:dyDescent="0.25">
      <c r="A16" s="180"/>
      <c r="C16" s="523" t="s">
        <v>523</v>
      </c>
      <c r="D16" s="524"/>
      <c r="E16" s="524"/>
      <c r="F16" s="524"/>
      <c r="G16" s="524"/>
      <c r="H16" s="524"/>
      <c r="I16" s="524"/>
      <c r="J16" s="524"/>
      <c r="K16" s="524"/>
      <c r="M16" s="180"/>
    </row>
    <row r="17" spans="1:13" ht="39.75" customHeight="1" thickBot="1" x14ac:dyDescent="0.25">
      <c r="A17" s="180"/>
      <c r="C17" s="525" t="s">
        <v>524</v>
      </c>
      <c r="D17" s="526"/>
      <c r="E17" s="527"/>
      <c r="F17" s="533" t="s">
        <v>525</v>
      </c>
      <c r="G17" s="534"/>
      <c r="H17" s="534"/>
      <c r="I17" s="534"/>
      <c r="J17" s="535"/>
      <c r="K17" s="63"/>
      <c r="M17" s="180"/>
    </row>
    <row r="18" spans="1:13" x14ac:dyDescent="0.25">
      <c r="A18" s="180"/>
      <c r="C18" s="61"/>
      <c r="D18" s="62"/>
      <c r="E18" s="62"/>
      <c r="F18" s="62"/>
      <c r="G18" s="62"/>
      <c r="H18" s="62"/>
      <c r="I18" s="62"/>
      <c r="J18" s="62"/>
      <c r="K18" s="62"/>
      <c r="M18" s="180"/>
    </row>
    <row r="19" spans="1:13" ht="18.75" customHeight="1" thickBot="1" x14ac:dyDescent="0.3">
      <c r="A19" s="180"/>
      <c r="C19" s="216" t="s">
        <v>526</v>
      </c>
      <c r="D19" s="217"/>
      <c r="E19" s="217" t="s">
        <v>527</v>
      </c>
      <c r="F19" s="217"/>
      <c r="G19" s="217" t="s">
        <v>528</v>
      </c>
      <c r="H19" s="217" t="s">
        <v>529</v>
      </c>
      <c r="I19" s="217"/>
      <c r="J19" s="217"/>
      <c r="K19" s="62"/>
      <c r="M19" s="180"/>
    </row>
    <row r="20" spans="1:13" ht="31.5" customHeight="1" thickBot="1" x14ac:dyDescent="0.25">
      <c r="A20" s="180"/>
      <c r="C20" s="218" t="s">
        <v>530</v>
      </c>
      <c r="D20" s="218"/>
      <c r="E20" s="218" t="s">
        <v>531</v>
      </c>
      <c r="F20" s="218"/>
      <c r="G20" s="218" t="s">
        <v>532</v>
      </c>
      <c r="H20" s="218" t="s">
        <v>533</v>
      </c>
      <c r="I20" s="533" t="s">
        <v>534</v>
      </c>
      <c r="J20" s="535"/>
      <c r="K20" s="62"/>
      <c r="M20" s="180"/>
    </row>
    <row r="21" spans="1:13" ht="14.25" customHeight="1" thickBot="1" x14ac:dyDescent="0.3">
      <c r="A21" s="180"/>
      <c r="C21" s="61"/>
      <c r="D21" s="62"/>
      <c r="E21" s="62"/>
      <c r="F21" s="62"/>
      <c r="G21" s="62"/>
      <c r="H21" s="62"/>
      <c r="I21" s="62"/>
      <c r="J21" s="62"/>
      <c r="K21" s="62"/>
      <c r="M21" s="180"/>
    </row>
    <row r="22" spans="1:13" ht="21.75" customHeight="1" thickBot="1" x14ac:dyDescent="0.3">
      <c r="A22" s="180"/>
      <c r="C22" s="207" t="s">
        <v>535</v>
      </c>
      <c r="D22" s="217"/>
      <c r="E22" s="217"/>
      <c r="F22" s="56"/>
      <c r="G22" s="219" t="s">
        <v>536</v>
      </c>
      <c r="H22" s="208" t="s">
        <v>491</v>
      </c>
      <c r="I22" s="219" t="s">
        <v>537</v>
      </c>
      <c r="J22" s="208" t="s">
        <v>492</v>
      </c>
      <c r="K22" s="217"/>
      <c r="M22" s="180"/>
    </row>
    <row r="23" spans="1:13" ht="16.5" thickBot="1" x14ac:dyDescent="0.3">
      <c r="A23" s="180"/>
      <c r="C23" s="207" t="s">
        <v>538</v>
      </c>
      <c r="D23" s="217"/>
      <c r="E23" s="217"/>
      <c r="F23" s="56"/>
      <c r="G23" s="219" t="s">
        <v>536</v>
      </c>
      <c r="H23" s="208" t="s">
        <v>491</v>
      </c>
      <c r="I23" s="219" t="s">
        <v>537</v>
      </c>
      <c r="J23" s="208" t="s">
        <v>492</v>
      </c>
      <c r="K23" s="217"/>
      <c r="M23" s="180"/>
    </row>
    <row r="24" spans="1:13" ht="16.5" thickBot="1" x14ac:dyDescent="0.3">
      <c r="A24" s="180"/>
      <c r="C24" s="206"/>
      <c r="D24" s="55"/>
      <c r="E24" s="56"/>
      <c r="F24" s="56"/>
      <c r="G24" s="56"/>
      <c r="H24" s="56"/>
      <c r="I24" s="56"/>
      <c r="J24" s="56"/>
      <c r="K24" s="56"/>
      <c r="M24" s="180"/>
    </row>
    <row r="25" spans="1:13" ht="21.75" customHeight="1" x14ac:dyDescent="0.2">
      <c r="A25" s="180"/>
      <c r="C25" s="536" t="s">
        <v>539</v>
      </c>
      <c r="D25" s="537"/>
      <c r="E25" s="537"/>
      <c r="F25" s="537"/>
      <c r="G25" s="537"/>
      <c r="H25" s="537"/>
      <c r="I25" s="538" t="s">
        <v>540</v>
      </c>
      <c r="J25" s="539"/>
      <c r="M25" s="180"/>
    </row>
    <row r="26" spans="1:13" ht="15.75" customHeight="1" thickBot="1" x14ac:dyDescent="0.25">
      <c r="A26" s="180"/>
      <c r="C26" s="537"/>
      <c r="D26" s="537"/>
      <c r="E26" s="537"/>
      <c r="F26" s="537"/>
      <c r="G26" s="537"/>
      <c r="H26" s="537"/>
      <c r="I26" s="540"/>
      <c r="J26" s="541"/>
      <c r="K26" s="62"/>
      <c r="M26" s="180"/>
    </row>
    <row r="27" spans="1:13" ht="33" customHeight="1" x14ac:dyDescent="0.25">
      <c r="A27" s="180"/>
      <c r="C27" s="207" t="s">
        <v>541</v>
      </c>
      <c r="D27" s="217"/>
      <c r="E27" s="217"/>
      <c r="F27" s="217"/>
      <c r="G27" s="217"/>
      <c r="H27" s="217"/>
      <c r="I27" s="217"/>
      <c r="J27" s="217"/>
      <c r="K27" s="217"/>
      <c r="M27" s="180"/>
    </row>
    <row r="28" spans="1:13" x14ac:dyDescent="0.25">
      <c r="A28" s="180"/>
      <c r="C28" s="217"/>
      <c r="D28" s="217"/>
      <c r="E28" s="217"/>
      <c r="F28" s="217"/>
      <c r="G28" s="217"/>
      <c r="H28" s="217"/>
      <c r="I28" s="217"/>
      <c r="J28" s="217"/>
      <c r="K28" s="217"/>
      <c r="M28" s="180"/>
    </row>
    <row r="29" spans="1:13" x14ac:dyDescent="0.25">
      <c r="A29" s="180"/>
      <c r="B29" s="1"/>
      <c r="C29" s="232">
        <v>1</v>
      </c>
      <c r="D29" s="233" t="s">
        <v>542</v>
      </c>
      <c r="E29" s="233"/>
      <c r="F29" s="233"/>
      <c r="G29" s="233"/>
      <c r="H29" s="233"/>
      <c r="I29" s="233"/>
      <c r="J29" s="233"/>
      <c r="K29" s="233"/>
      <c r="L29" s="1"/>
      <c r="M29" s="180"/>
    </row>
    <row r="30" spans="1:13" ht="26.25" customHeight="1" thickBot="1" x14ac:dyDescent="0.3">
      <c r="A30" s="180"/>
      <c r="B30" s="1"/>
      <c r="C30" s="232">
        <v>2</v>
      </c>
      <c r="D30" s="233" t="s">
        <v>543</v>
      </c>
      <c r="E30" s="233"/>
      <c r="F30" s="233"/>
      <c r="G30" s="233"/>
      <c r="H30" s="233"/>
      <c r="I30" s="233"/>
      <c r="J30" s="233"/>
      <c r="K30" s="233"/>
      <c r="L30" s="1"/>
      <c r="M30" s="180"/>
    </row>
    <row r="31" spans="1:13" ht="16.5" thickBot="1" x14ac:dyDescent="0.3">
      <c r="A31" s="180"/>
      <c r="B31" s="1"/>
      <c r="C31" s="232"/>
      <c r="D31" s="233" t="s">
        <v>544</v>
      </c>
      <c r="E31" s="233"/>
      <c r="F31" s="233"/>
      <c r="G31" s="519"/>
      <c r="H31" s="520"/>
      <c r="I31" s="233"/>
      <c r="J31" s="233"/>
      <c r="K31" s="233"/>
      <c r="L31" s="1"/>
      <c r="M31" s="180"/>
    </row>
    <row r="32" spans="1:13" ht="18.75" customHeight="1" thickBot="1" x14ac:dyDescent="0.3">
      <c r="A32" s="180"/>
      <c r="B32" s="1"/>
      <c r="C32" s="232"/>
      <c r="D32" s="233" t="s">
        <v>545</v>
      </c>
      <c r="E32" s="233"/>
      <c r="F32" s="233"/>
      <c r="G32" s="234" t="s">
        <v>546</v>
      </c>
      <c r="H32" s="235" t="s">
        <v>547</v>
      </c>
      <c r="I32" s="233"/>
      <c r="J32" s="233"/>
      <c r="K32" s="233"/>
      <c r="L32" s="1"/>
      <c r="M32" s="180"/>
    </row>
    <row r="33" spans="1:13" ht="16.5" thickBot="1" x14ac:dyDescent="0.3">
      <c r="A33" s="180"/>
      <c r="B33" s="1"/>
      <c r="C33" s="232"/>
      <c r="D33" s="233"/>
      <c r="E33" s="233"/>
      <c r="F33" s="233"/>
      <c r="G33" s="233" t="s">
        <v>548</v>
      </c>
      <c r="H33" s="233"/>
      <c r="I33" s="521"/>
      <c r="J33" s="522"/>
      <c r="K33" s="233"/>
      <c r="L33" s="1"/>
      <c r="M33" s="180"/>
    </row>
    <row r="34" spans="1:13" ht="23.25" customHeight="1" x14ac:dyDescent="0.25">
      <c r="A34" s="180"/>
      <c r="B34" s="1"/>
      <c r="C34" s="232">
        <v>3</v>
      </c>
      <c r="D34" s="233" t="s">
        <v>549</v>
      </c>
      <c r="E34" s="233"/>
      <c r="F34" s="233"/>
      <c r="G34" s="233"/>
      <c r="H34" s="233"/>
      <c r="I34" s="233"/>
      <c r="J34" s="233"/>
      <c r="K34" s="233"/>
      <c r="L34" s="1"/>
      <c r="M34" s="180"/>
    </row>
    <row r="35" spans="1:13" ht="15" customHeight="1" x14ac:dyDescent="0.25">
      <c r="A35" s="180"/>
      <c r="B35" s="1"/>
      <c r="C35" s="232"/>
      <c r="D35" s="233" t="s">
        <v>550</v>
      </c>
      <c r="E35" s="233"/>
      <c r="F35" s="233"/>
      <c r="G35" s="233"/>
      <c r="H35" s="233"/>
      <c r="I35" s="233"/>
      <c r="J35" s="233"/>
      <c r="K35" s="233"/>
      <c r="L35" s="1"/>
      <c r="M35" s="180"/>
    </row>
    <row r="36" spans="1:13" ht="28.5" customHeight="1" x14ac:dyDescent="0.25">
      <c r="A36" s="180"/>
      <c r="B36" s="1"/>
      <c r="C36" s="232">
        <v>4</v>
      </c>
      <c r="D36" s="233" t="s">
        <v>551</v>
      </c>
      <c r="E36" s="233"/>
      <c r="F36" s="233"/>
      <c r="G36" s="233"/>
      <c r="H36" s="233"/>
      <c r="I36" s="233"/>
      <c r="J36" s="233"/>
      <c r="K36" s="233"/>
      <c r="L36" s="1"/>
      <c r="M36" s="180"/>
    </row>
    <row r="37" spans="1:13" ht="27" customHeight="1" x14ac:dyDescent="0.25">
      <c r="A37" s="180"/>
      <c r="B37" s="1"/>
      <c r="C37" s="232">
        <v>5</v>
      </c>
      <c r="D37" s="233" t="s">
        <v>552</v>
      </c>
      <c r="E37" s="233"/>
      <c r="F37" s="233"/>
      <c r="G37" s="233"/>
      <c r="H37" s="233"/>
      <c r="I37" s="233"/>
      <c r="J37" s="233"/>
      <c r="K37" s="233"/>
      <c r="L37" s="1"/>
      <c r="M37" s="180"/>
    </row>
    <row r="38" spans="1:13" x14ac:dyDescent="0.25">
      <c r="A38" s="180"/>
      <c r="B38" s="1"/>
      <c r="C38" s="232"/>
      <c r="D38" s="233" t="s">
        <v>553</v>
      </c>
      <c r="E38" s="233"/>
      <c r="F38" s="233"/>
      <c r="G38" s="233"/>
      <c r="H38" s="233"/>
      <c r="I38" s="233"/>
      <c r="J38" s="233"/>
      <c r="K38" s="233"/>
      <c r="L38" s="1"/>
      <c r="M38" s="180"/>
    </row>
    <row r="39" spans="1:13" ht="23.25" customHeight="1" x14ac:dyDescent="0.25">
      <c r="A39" s="180"/>
      <c r="B39" s="1"/>
      <c r="C39" s="232">
        <v>6</v>
      </c>
      <c r="D39" s="233" t="s">
        <v>554</v>
      </c>
      <c r="E39" s="233"/>
      <c r="F39" s="233"/>
      <c r="G39" s="233"/>
      <c r="H39" s="233"/>
      <c r="I39" s="233"/>
      <c r="J39" s="233"/>
      <c r="K39" s="233"/>
      <c r="L39" s="1"/>
      <c r="M39" s="180"/>
    </row>
    <row r="40" spans="1:13" x14ac:dyDescent="0.25">
      <c r="A40" s="180"/>
      <c r="B40" s="1"/>
      <c r="C40" s="232"/>
      <c r="D40" s="233" t="s">
        <v>555</v>
      </c>
      <c r="E40" s="233"/>
      <c r="F40" s="233"/>
      <c r="G40" s="233"/>
      <c r="H40" s="233" t="s">
        <v>556</v>
      </c>
      <c r="I40" s="233"/>
      <c r="J40" s="233"/>
      <c r="K40" s="233"/>
      <c r="L40" s="1"/>
      <c r="M40" s="180"/>
    </row>
    <row r="41" spans="1:13" ht="21" customHeight="1" x14ac:dyDescent="0.25">
      <c r="A41" s="180"/>
      <c r="B41" s="1"/>
      <c r="C41" s="232">
        <v>7</v>
      </c>
      <c r="D41" s="233" t="s">
        <v>557</v>
      </c>
      <c r="E41" s="233"/>
      <c r="F41" s="233"/>
      <c r="G41" s="233"/>
      <c r="H41" s="233"/>
      <c r="I41" s="233"/>
      <c r="J41" s="233"/>
      <c r="K41" s="233"/>
      <c r="L41" s="1"/>
      <c r="M41" s="180"/>
    </row>
    <row r="42" spans="1:13" x14ac:dyDescent="0.25">
      <c r="A42" s="180"/>
      <c r="B42" s="1"/>
      <c r="C42" s="232"/>
      <c r="D42" s="233" t="s">
        <v>558</v>
      </c>
      <c r="E42" s="233"/>
      <c r="F42" s="233"/>
      <c r="G42" s="233"/>
      <c r="H42" s="233" t="s">
        <v>559</v>
      </c>
      <c r="I42" s="233"/>
      <c r="J42" s="233"/>
      <c r="K42" s="233"/>
      <c r="L42" s="1"/>
      <c r="M42" s="180"/>
    </row>
    <row r="43" spans="1:13" ht="22.5" customHeight="1" x14ac:dyDescent="0.25">
      <c r="A43" s="180"/>
      <c r="B43" s="1"/>
      <c r="C43" s="232">
        <v>8</v>
      </c>
      <c r="D43" s="233" t="s">
        <v>560</v>
      </c>
      <c r="E43" s="233"/>
      <c r="F43" s="233"/>
      <c r="G43" s="233"/>
      <c r="H43" s="233"/>
      <c r="I43" s="233"/>
      <c r="J43" s="233"/>
      <c r="K43" s="233"/>
      <c r="L43" s="1"/>
      <c r="M43" s="180"/>
    </row>
    <row r="44" spans="1:13" ht="24" customHeight="1" x14ac:dyDescent="0.25">
      <c r="A44" s="180"/>
      <c r="B44" s="1"/>
      <c r="C44" s="232">
        <v>9</v>
      </c>
      <c r="D44" s="233" t="s">
        <v>561</v>
      </c>
      <c r="E44" s="233"/>
      <c r="F44" s="233"/>
      <c r="G44" s="233"/>
      <c r="H44" s="233"/>
      <c r="I44" s="233"/>
      <c r="J44" s="233"/>
      <c r="K44" s="233"/>
      <c r="L44" s="1"/>
      <c r="M44" s="180"/>
    </row>
    <row r="45" spans="1:13" ht="15" customHeight="1" x14ac:dyDescent="0.25">
      <c r="A45" s="180"/>
      <c r="B45" s="1"/>
      <c r="C45" s="232"/>
      <c r="D45" s="233" t="s">
        <v>562</v>
      </c>
      <c r="E45" s="233"/>
      <c r="F45" s="233"/>
      <c r="G45" s="233"/>
      <c r="H45" s="233"/>
      <c r="I45" s="233"/>
      <c r="J45" s="233"/>
      <c r="K45" s="233" t="s">
        <v>563</v>
      </c>
      <c r="L45" s="1"/>
      <c r="M45" s="180"/>
    </row>
    <row r="46" spans="1:13" ht="24" customHeight="1" x14ac:dyDescent="0.25">
      <c r="A46" s="180"/>
      <c r="B46" s="1"/>
      <c r="C46" s="232">
        <v>10</v>
      </c>
      <c r="D46" s="233" t="s">
        <v>564</v>
      </c>
      <c r="E46" s="233"/>
      <c r="F46" s="233"/>
      <c r="G46" s="233"/>
      <c r="H46" s="233"/>
      <c r="I46" s="233"/>
      <c r="J46" s="233"/>
      <c r="K46" s="233"/>
      <c r="L46" s="1"/>
      <c r="M46" s="180"/>
    </row>
    <row r="47" spans="1:13" ht="24.75" customHeight="1" x14ac:dyDescent="0.25">
      <c r="A47" s="180"/>
      <c r="B47" s="1"/>
      <c r="C47" s="232">
        <v>11</v>
      </c>
      <c r="D47" s="233" t="s">
        <v>565</v>
      </c>
      <c r="E47" s="233"/>
      <c r="F47" s="233"/>
      <c r="G47" s="233"/>
      <c r="H47" s="233"/>
      <c r="I47" s="233"/>
      <c r="J47" s="233"/>
      <c r="K47" s="233"/>
      <c r="L47" s="1"/>
      <c r="M47" s="180"/>
    </row>
    <row r="48" spans="1:13" x14ac:dyDescent="0.25">
      <c r="A48" s="180"/>
      <c r="B48" s="1"/>
      <c r="C48" s="232"/>
      <c r="D48" s="233" t="s">
        <v>566</v>
      </c>
      <c r="E48" s="233"/>
      <c r="F48" s="233"/>
      <c r="G48" s="233"/>
      <c r="H48" s="233"/>
      <c r="I48" s="233"/>
      <c r="J48" s="233"/>
      <c r="K48" s="233"/>
      <c r="L48" s="1"/>
      <c r="M48" s="180"/>
    </row>
    <row r="49" spans="1:13" ht="23.25" customHeight="1" x14ac:dyDescent="0.25">
      <c r="A49" s="180"/>
      <c r="B49" s="1"/>
      <c r="C49" s="232">
        <v>12</v>
      </c>
      <c r="D49" s="233" t="s">
        <v>567</v>
      </c>
      <c r="E49" s="233"/>
      <c r="F49" s="233"/>
      <c r="G49" s="233"/>
      <c r="H49" s="233"/>
      <c r="I49" s="233"/>
      <c r="J49" s="233"/>
      <c r="K49" s="233"/>
      <c r="L49" s="1"/>
      <c r="M49" s="180"/>
    </row>
    <row r="50" spans="1:13" ht="24.75" customHeight="1" x14ac:dyDescent="0.25">
      <c r="A50" s="180"/>
      <c r="B50" s="1"/>
      <c r="C50" s="232">
        <v>13</v>
      </c>
      <c r="D50" s="233" t="s">
        <v>568</v>
      </c>
      <c r="E50" s="233"/>
      <c r="F50" s="233"/>
      <c r="G50" s="233"/>
      <c r="H50" s="233"/>
      <c r="I50" s="233"/>
      <c r="J50" s="233"/>
      <c r="K50" s="233"/>
      <c r="L50" s="1"/>
      <c r="M50" s="180"/>
    </row>
    <row r="51" spans="1:13" x14ac:dyDescent="0.25">
      <c r="A51" s="180"/>
      <c r="B51" s="1"/>
      <c r="C51" s="232"/>
      <c r="D51" s="233" t="s">
        <v>569</v>
      </c>
      <c r="E51" s="233"/>
      <c r="F51" s="233"/>
      <c r="G51" s="233"/>
      <c r="H51" s="233"/>
      <c r="I51" s="233"/>
      <c r="J51" s="233"/>
      <c r="K51" s="233"/>
      <c r="L51" s="1"/>
      <c r="M51" s="180"/>
    </row>
    <row r="52" spans="1:13" x14ac:dyDescent="0.25">
      <c r="A52" s="180"/>
      <c r="B52" s="1"/>
      <c r="C52" s="236"/>
      <c r="D52" s="233"/>
      <c r="E52" s="233"/>
      <c r="F52" s="233"/>
      <c r="G52" s="233"/>
      <c r="H52" s="233"/>
      <c r="I52" s="233"/>
      <c r="J52" s="233"/>
      <c r="K52" s="233"/>
      <c r="L52" s="1"/>
      <c r="M52" s="180"/>
    </row>
    <row r="53" spans="1:13" x14ac:dyDescent="0.25">
      <c r="A53" s="180"/>
      <c r="B53" s="1"/>
      <c r="C53" s="261"/>
      <c r="D53" s="260"/>
      <c r="E53" s="260"/>
      <c r="F53" s="260"/>
      <c r="G53" s="260"/>
      <c r="H53" s="260"/>
      <c r="I53" s="260"/>
      <c r="J53" s="260"/>
      <c r="K53" s="260"/>
      <c r="L53" s="1"/>
      <c r="M53" s="180"/>
    </row>
    <row r="54" spans="1:13" ht="14.25" x14ac:dyDescent="0.2">
      <c r="A54" s="180"/>
      <c r="C54" s="542" t="s">
        <v>570</v>
      </c>
      <c r="D54" s="543"/>
      <c r="E54" s="543"/>
      <c r="F54" s="543"/>
      <c r="G54" s="543"/>
      <c r="H54" s="543"/>
      <c r="I54" s="543"/>
      <c r="J54" s="543"/>
      <c r="K54" s="543"/>
      <c r="M54" s="180"/>
    </row>
    <row r="55" spans="1:13" ht="14.25" x14ac:dyDescent="0.2">
      <c r="A55" s="180"/>
      <c r="C55" s="543"/>
      <c r="D55" s="543"/>
      <c r="E55" s="543"/>
      <c r="F55" s="543"/>
      <c r="G55" s="543"/>
      <c r="H55" s="543"/>
      <c r="I55" s="543"/>
      <c r="J55" s="543"/>
      <c r="K55" s="543"/>
      <c r="M55" s="180"/>
    </row>
    <row r="56" spans="1:13" ht="15" thickBot="1" x14ac:dyDescent="0.25">
      <c r="A56" s="180"/>
      <c r="C56" s="544" t="s">
        <v>571</v>
      </c>
      <c r="D56" s="545"/>
      <c r="E56" s="545"/>
      <c r="F56" s="545"/>
      <c r="G56" s="544" t="s">
        <v>499</v>
      </c>
      <c r="H56" s="546"/>
      <c r="I56" s="546"/>
      <c r="J56" s="544" t="s">
        <v>488</v>
      </c>
      <c r="K56" s="546"/>
      <c r="M56" s="180"/>
    </row>
    <row r="57" spans="1:13" ht="15" thickBot="1" x14ac:dyDescent="0.25">
      <c r="A57" s="180"/>
      <c r="C57" s="401"/>
      <c r="D57" s="409"/>
      <c r="E57" s="409"/>
      <c r="F57" s="409"/>
      <c r="G57" s="401"/>
      <c r="H57" s="402"/>
      <c r="I57" s="402"/>
      <c r="J57" s="397" t="s">
        <v>491</v>
      </c>
      <c r="K57" s="398"/>
      <c r="M57" s="180"/>
    </row>
    <row r="58" spans="1:13" ht="15" thickBot="1" x14ac:dyDescent="0.25">
      <c r="A58" s="180"/>
      <c r="C58" s="409"/>
      <c r="D58" s="409"/>
      <c r="E58" s="409"/>
      <c r="F58" s="409"/>
      <c r="G58" s="402"/>
      <c r="H58" s="402"/>
      <c r="I58" s="402"/>
      <c r="J58" s="399"/>
      <c r="K58" s="400"/>
      <c r="M58" s="180"/>
    </row>
    <row r="59" spans="1:13" ht="15.75" customHeight="1" x14ac:dyDescent="0.25">
      <c r="A59" s="180"/>
      <c r="C59" s="547" t="s">
        <v>509</v>
      </c>
      <c r="D59" s="548"/>
      <c r="E59" s="552"/>
      <c r="F59" s="549"/>
      <c r="G59" s="547" t="s">
        <v>511</v>
      </c>
      <c r="H59" s="548"/>
      <c r="I59" s="549"/>
      <c r="J59" s="56"/>
      <c r="K59" s="56"/>
      <c r="M59" s="180"/>
    </row>
    <row r="60" spans="1:13" ht="15.75" customHeight="1" thickBot="1" x14ac:dyDescent="0.3">
      <c r="A60" s="180"/>
      <c r="C60" s="510"/>
      <c r="D60" s="550"/>
      <c r="E60" s="553"/>
      <c r="F60" s="551"/>
      <c r="G60" s="510"/>
      <c r="H60" s="550"/>
      <c r="I60" s="551"/>
      <c r="J60" s="56"/>
      <c r="K60" s="56"/>
      <c r="M60" s="180"/>
    </row>
    <row r="61" spans="1:13" ht="15.75" customHeight="1" x14ac:dyDescent="0.25">
      <c r="A61" s="180"/>
      <c r="C61" s="220"/>
      <c r="D61" s="220"/>
      <c r="E61" s="56"/>
      <c r="F61" s="56"/>
      <c r="G61" s="220"/>
      <c r="H61" s="220"/>
      <c r="I61" s="56"/>
      <c r="J61" s="56"/>
      <c r="K61" s="56"/>
      <c r="M61" s="180"/>
    </row>
    <row r="62" spans="1:13" ht="15.75" customHeight="1" x14ac:dyDescent="0.25">
      <c r="A62" s="180"/>
      <c r="C62" s="220"/>
      <c r="D62" s="220"/>
      <c r="E62" s="56"/>
      <c r="F62" s="56"/>
      <c r="G62" s="220"/>
      <c r="H62" s="220"/>
      <c r="I62" s="56"/>
      <c r="J62" s="56"/>
      <c r="K62" s="56"/>
      <c r="M62" s="180"/>
    </row>
    <row r="63" spans="1:13" ht="15" customHeight="1" x14ac:dyDescent="0.3">
      <c r="A63" s="180"/>
      <c r="C63" s="221" t="s">
        <v>503</v>
      </c>
      <c r="D63" s="56"/>
      <c r="E63" s="56"/>
      <c r="F63" s="56"/>
      <c r="G63" s="56"/>
      <c r="H63" s="56"/>
      <c r="I63" s="56"/>
      <c r="J63" s="56"/>
      <c r="K63" s="217"/>
      <c r="M63" s="180"/>
    </row>
    <row r="64" spans="1:13" ht="15" customHeight="1" thickBot="1" x14ac:dyDescent="0.3">
      <c r="A64" s="180"/>
      <c r="C64" s="56"/>
      <c r="D64"/>
      <c r="E64" s="56"/>
      <c r="F64" s="222" t="s">
        <v>504</v>
      </c>
      <c r="G64" s="554" t="s">
        <v>572</v>
      </c>
      <c r="H64" s="555"/>
      <c r="I64" s="555"/>
      <c r="J64" s="554" t="s">
        <v>488</v>
      </c>
      <c r="K64" s="555"/>
      <c r="M64" s="180"/>
    </row>
    <row r="65" spans="1:13" ht="30.75" customHeight="1" thickBot="1" x14ac:dyDescent="0.25">
      <c r="A65" s="180"/>
      <c r="C65" s="561" t="s">
        <v>518</v>
      </c>
      <c r="D65" s="562"/>
      <c r="E65" s="563"/>
      <c r="F65" s="512"/>
      <c r="G65" s="504" t="s">
        <v>573</v>
      </c>
      <c r="H65" s="576"/>
      <c r="I65" s="577"/>
      <c r="J65" s="570" t="s">
        <v>491</v>
      </c>
      <c r="K65" s="571"/>
      <c r="M65" s="180"/>
    </row>
    <row r="66" spans="1:13" ht="30.75" customHeight="1" thickBot="1" x14ac:dyDescent="0.25">
      <c r="A66" s="180"/>
      <c r="C66" s="564"/>
      <c r="D66" s="565"/>
      <c r="E66" s="566"/>
      <c r="F66" s="567"/>
      <c r="G66" s="515" t="s">
        <v>574</v>
      </c>
      <c r="H66" s="568"/>
      <c r="I66" s="569"/>
      <c r="J66" s="572"/>
      <c r="K66" s="573"/>
      <c r="M66" s="180"/>
    </row>
    <row r="67" spans="1:13" ht="30.75" customHeight="1" thickBot="1" x14ac:dyDescent="0.25">
      <c r="A67" s="180"/>
      <c r="C67" s="561" t="s">
        <v>575</v>
      </c>
      <c r="D67" s="562"/>
      <c r="E67" s="563"/>
      <c r="F67" s="512"/>
      <c r="G67" s="515" t="s">
        <v>509</v>
      </c>
      <c r="H67" s="568"/>
      <c r="I67" s="569"/>
      <c r="J67" s="570" t="s">
        <v>491</v>
      </c>
      <c r="K67" s="571"/>
      <c r="M67" s="180"/>
    </row>
    <row r="68" spans="1:13" ht="30.75" customHeight="1" thickBot="1" x14ac:dyDescent="0.25">
      <c r="A68" s="180"/>
      <c r="C68" s="564"/>
      <c r="D68" s="565"/>
      <c r="E68" s="566"/>
      <c r="F68" s="567"/>
      <c r="G68" s="574" t="s">
        <v>511</v>
      </c>
      <c r="H68" s="575"/>
      <c r="I68" s="575"/>
      <c r="J68" s="572"/>
      <c r="K68" s="573"/>
      <c r="M68" s="180"/>
    </row>
    <row r="69" spans="1:13" ht="7.5" customHeight="1" x14ac:dyDescent="0.25">
      <c r="A69" s="180"/>
      <c r="C69" s="56"/>
      <c r="D69" s="56"/>
      <c r="E69" s="56"/>
      <c r="F69" s="56"/>
      <c r="G69" s="56"/>
      <c r="H69" s="56"/>
      <c r="I69" s="56"/>
      <c r="J69" s="56"/>
      <c r="K69" s="56"/>
      <c r="M69" s="180"/>
    </row>
    <row r="70" spans="1:13" thickBot="1" x14ac:dyDescent="0.3">
      <c r="A70" s="180"/>
      <c r="C70" s="56" t="s">
        <v>521</v>
      </c>
      <c r="D70" s="56"/>
      <c r="E70" s="56"/>
      <c r="F70" s="56"/>
      <c r="G70" s="56"/>
      <c r="H70" s="56"/>
      <c r="I70" s="56"/>
      <c r="J70" s="56"/>
      <c r="K70" s="56"/>
      <c r="M70" s="180"/>
    </row>
    <row r="71" spans="1:13" ht="14.25" x14ac:dyDescent="0.2">
      <c r="A71" s="180"/>
      <c r="C71" s="493"/>
      <c r="D71" s="556"/>
      <c r="E71" s="556"/>
      <c r="F71" s="556"/>
      <c r="G71" s="556"/>
      <c r="H71" s="556"/>
      <c r="I71" s="556"/>
      <c r="J71" s="556"/>
      <c r="K71" s="539"/>
      <c r="M71" s="180"/>
    </row>
    <row r="72" spans="1:13" ht="14.25" x14ac:dyDescent="0.2">
      <c r="A72" s="180"/>
      <c r="C72" s="557"/>
      <c r="D72" s="558"/>
      <c r="E72" s="558"/>
      <c r="F72" s="558"/>
      <c r="G72" s="558"/>
      <c r="H72" s="558"/>
      <c r="I72" s="558"/>
      <c r="J72" s="558"/>
      <c r="K72" s="559"/>
      <c r="M72" s="180"/>
    </row>
    <row r="73" spans="1:13" ht="14.25" x14ac:dyDescent="0.2">
      <c r="A73" s="180"/>
      <c r="C73" s="557"/>
      <c r="D73" s="558"/>
      <c r="E73" s="558"/>
      <c r="F73" s="558"/>
      <c r="G73" s="558"/>
      <c r="H73" s="558"/>
      <c r="I73" s="558"/>
      <c r="J73" s="558"/>
      <c r="K73" s="559"/>
      <c r="M73" s="180"/>
    </row>
    <row r="74" spans="1:13" ht="14.25" x14ac:dyDescent="0.2">
      <c r="A74" s="180"/>
      <c r="C74" s="557"/>
      <c r="D74" s="558"/>
      <c r="E74" s="558"/>
      <c r="F74" s="558"/>
      <c r="G74" s="558"/>
      <c r="H74" s="558"/>
      <c r="I74" s="558"/>
      <c r="J74" s="558"/>
      <c r="K74" s="559"/>
      <c r="M74" s="180"/>
    </row>
    <row r="75" spans="1:13" ht="15" thickBot="1" x14ac:dyDescent="0.25">
      <c r="A75" s="180"/>
      <c r="C75" s="540"/>
      <c r="D75" s="560"/>
      <c r="E75" s="560"/>
      <c r="F75" s="560"/>
      <c r="G75" s="560"/>
      <c r="H75" s="560"/>
      <c r="I75" s="560"/>
      <c r="J75" s="560"/>
      <c r="K75" s="541"/>
      <c r="M75" s="180"/>
    </row>
    <row r="76" spans="1:13" ht="15" customHeight="1" x14ac:dyDescent="0.25">
      <c r="A76" s="180"/>
      <c r="C76" s="56"/>
      <c r="D76" s="56"/>
      <c r="E76" s="56"/>
      <c r="F76" s="56"/>
      <c r="G76" s="56"/>
      <c r="H76" s="56"/>
      <c r="I76" s="56"/>
      <c r="J76" s="56"/>
      <c r="K76" s="56"/>
      <c r="M76" s="180"/>
    </row>
    <row r="77" spans="1:13" ht="15" customHeight="1" x14ac:dyDescent="0.25">
      <c r="A77" s="180"/>
      <c r="C77" s="56"/>
      <c r="D77" s="56"/>
      <c r="E77" s="56"/>
      <c r="F77" s="56"/>
      <c r="G77" s="56"/>
      <c r="H77" s="56"/>
      <c r="I77" s="56"/>
      <c r="J77" s="56"/>
      <c r="K77" s="56"/>
      <c r="M77" s="180"/>
    </row>
    <row r="78" spans="1:13" ht="15" customHeight="1" x14ac:dyDescent="0.25">
      <c r="A78" s="180"/>
      <c r="C78" s="56"/>
      <c r="D78" s="56"/>
      <c r="E78" s="56"/>
      <c r="F78" s="56"/>
      <c r="G78" s="56"/>
      <c r="H78" s="56"/>
      <c r="I78" s="56"/>
      <c r="J78" s="56"/>
      <c r="K78" s="56"/>
      <c r="M78" s="180"/>
    </row>
    <row r="79" spans="1:13" ht="7.5" customHeight="1" x14ac:dyDescent="0.2">
      <c r="A79" s="180"/>
      <c r="B79" s="180"/>
      <c r="C79" s="182"/>
      <c r="D79" s="183"/>
      <c r="E79" s="180"/>
      <c r="F79" s="180"/>
      <c r="G79" s="180"/>
      <c r="H79" s="180"/>
      <c r="I79" s="180"/>
      <c r="J79" s="180"/>
      <c r="K79" s="180"/>
      <c r="L79" s="180"/>
      <c r="M79" s="180"/>
    </row>
  </sheetData>
  <mergeCells count="62">
    <mergeCell ref="K11:L11"/>
    <mergeCell ref="K12:L12"/>
    <mergeCell ref="I8:J8"/>
    <mergeCell ref="I9:J9"/>
    <mergeCell ref="G10:H10"/>
    <mergeCell ref="G11:H11"/>
    <mergeCell ref="G12:H12"/>
    <mergeCell ref="G9:H9"/>
    <mergeCell ref="B6:C9"/>
    <mergeCell ref="K13:L13"/>
    <mergeCell ref="B15:L15"/>
    <mergeCell ref="K6:L6"/>
    <mergeCell ref="K8:L8"/>
    <mergeCell ref="K9:L9"/>
    <mergeCell ref="K10:L10"/>
    <mergeCell ref="I10:J10"/>
    <mergeCell ref="I11:J11"/>
    <mergeCell ref="D9:F9"/>
    <mergeCell ref="D6:F6"/>
    <mergeCell ref="G6:H6"/>
    <mergeCell ref="D7:F7"/>
    <mergeCell ref="G7:H7"/>
    <mergeCell ref="D8:F8"/>
    <mergeCell ref="G8:H8"/>
    <mergeCell ref="G59:I60"/>
    <mergeCell ref="C59:F60"/>
    <mergeCell ref="J64:K64"/>
    <mergeCell ref="C71:K75"/>
    <mergeCell ref="C65:E66"/>
    <mergeCell ref="F65:F66"/>
    <mergeCell ref="G66:I66"/>
    <mergeCell ref="J65:K66"/>
    <mergeCell ref="C67:E68"/>
    <mergeCell ref="F67:F68"/>
    <mergeCell ref="J67:K68"/>
    <mergeCell ref="G68:I68"/>
    <mergeCell ref="G65:I65"/>
    <mergeCell ref="G67:I67"/>
    <mergeCell ref="G64:I64"/>
    <mergeCell ref="C54:K55"/>
    <mergeCell ref="C57:F58"/>
    <mergeCell ref="G57:I58"/>
    <mergeCell ref="J57:K58"/>
    <mergeCell ref="C56:F56"/>
    <mergeCell ref="G56:I56"/>
    <mergeCell ref="J56:K56"/>
    <mergeCell ref="G31:H31"/>
    <mergeCell ref="I33:J33"/>
    <mergeCell ref="I12:J12"/>
    <mergeCell ref="I13:J13"/>
    <mergeCell ref="G13:H13"/>
    <mergeCell ref="C16:K16"/>
    <mergeCell ref="C17:E17"/>
    <mergeCell ref="B10:C13"/>
    <mergeCell ref="F17:J17"/>
    <mergeCell ref="C25:H26"/>
    <mergeCell ref="I25:J26"/>
    <mergeCell ref="D10:F10"/>
    <mergeCell ref="D11:F11"/>
    <mergeCell ref="D12:F12"/>
    <mergeCell ref="D13:F13"/>
    <mergeCell ref="I20:J20"/>
  </mergeCells>
  <pageMargins left="0.7" right="0.7" top="0.75" bottom="0.75" header="0.3" footer="0.3"/>
  <pageSetup paperSize="9" scale="52"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74" r:id="rId4" name="Check Box 10">
              <controlPr defaultSize="0" autoFill="0" autoLine="0" autoPict="0">
                <anchor moveWithCells="1">
                  <from>
                    <xdr:col>5</xdr:col>
                    <xdr:colOff>152400</xdr:colOff>
                    <xdr:row>18</xdr:row>
                    <xdr:rowOff>19050</xdr:rowOff>
                  </from>
                  <to>
                    <xdr:col>5</xdr:col>
                    <xdr:colOff>457200</xdr:colOff>
                    <xdr:row>19</xdr:row>
                    <xdr:rowOff>0</xdr:rowOff>
                  </to>
                </anchor>
              </controlPr>
            </control>
          </mc:Choice>
        </mc:AlternateContent>
        <mc:AlternateContent xmlns:mc="http://schemas.openxmlformats.org/markup-compatibility/2006">
          <mc:Choice Requires="x14">
            <control shapeId="36875" r:id="rId5" name="Check Box 11">
              <controlPr defaultSize="0" autoFill="0" autoLine="0" autoPict="0">
                <anchor moveWithCells="1">
                  <from>
                    <xdr:col>5</xdr:col>
                    <xdr:colOff>152400</xdr:colOff>
                    <xdr:row>18</xdr:row>
                    <xdr:rowOff>209550</xdr:rowOff>
                  </from>
                  <to>
                    <xdr:col>5</xdr:col>
                    <xdr:colOff>457200</xdr:colOff>
                    <xdr:row>19</xdr:row>
                    <xdr:rowOff>190500</xdr:rowOff>
                  </to>
                </anchor>
              </controlPr>
            </control>
          </mc:Choice>
        </mc:AlternateContent>
        <mc:AlternateContent xmlns:mc="http://schemas.openxmlformats.org/markup-compatibility/2006">
          <mc:Choice Requires="x14">
            <control shapeId="36876" r:id="rId6" name="Check Box 12">
              <controlPr defaultSize="0" autoFill="0" autoLine="0" autoPict="0">
                <anchor moveWithCells="1">
                  <from>
                    <xdr:col>6</xdr:col>
                    <xdr:colOff>847725</xdr:colOff>
                    <xdr:row>18</xdr:row>
                    <xdr:rowOff>219075</xdr:rowOff>
                  </from>
                  <to>
                    <xdr:col>6</xdr:col>
                    <xdr:colOff>1152525</xdr:colOff>
                    <xdr:row>19</xdr:row>
                    <xdr:rowOff>200025</xdr:rowOff>
                  </to>
                </anchor>
              </controlPr>
            </control>
          </mc:Choice>
        </mc:AlternateContent>
        <mc:AlternateContent xmlns:mc="http://schemas.openxmlformats.org/markup-compatibility/2006">
          <mc:Choice Requires="x14">
            <control shapeId="36877" r:id="rId7" name="Check Box 13">
              <controlPr defaultSize="0" autoFill="0" autoLine="0" autoPict="0">
                <anchor moveWithCells="1">
                  <from>
                    <xdr:col>6</xdr:col>
                    <xdr:colOff>847725</xdr:colOff>
                    <xdr:row>18</xdr:row>
                    <xdr:rowOff>57150</xdr:rowOff>
                  </from>
                  <to>
                    <xdr:col>6</xdr:col>
                    <xdr:colOff>1152525</xdr:colOff>
                    <xdr:row>19</xdr:row>
                    <xdr:rowOff>38100</xdr:rowOff>
                  </to>
                </anchor>
              </controlPr>
            </control>
          </mc:Choice>
        </mc:AlternateContent>
        <mc:AlternateContent xmlns:mc="http://schemas.openxmlformats.org/markup-compatibility/2006">
          <mc:Choice Requires="x14">
            <control shapeId="36878" r:id="rId8" name="Check Box 14">
              <controlPr defaultSize="0" autoFill="0" autoLine="0" autoPict="0">
                <anchor moveWithCells="1">
                  <from>
                    <xdr:col>7</xdr:col>
                    <xdr:colOff>828675</xdr:colOff>
                    <xdr:row>18</xdr:row>
                    <xdr:rowOff>28575</xdr:rowOff>
                  </from>
                  <to>
                    <xdr:col>8</xdr:col>
                    <xdr:colOff>247650</xdr:colOff>
                    <xdr:row>19</xdr:row>
                    <xdr:rowOff>9525</xdr:rowOff>
                  </to>
                </anchor>
              </controlPr>
            </control>
          </mc:Choice>
        </mc:AlternateContent>
        <mc:AlternateContent xmlns:mc="http://schemas.openxmlformats.org/markup-compatibility/2006">
          <mc:Choice Requires="x14">
            <control shapeId="36879" r:id="rId9" name="Check Box 15">
              <controlPr defaultSize="0" autoFill="0" autoLine="0" autoPict="0">
                <anchor moveWithCells="1">
                  <from>
                    <xdr:col>7</xdr:col>
                    <xdr:colOff>847725</xdr:colOff>
                    <xdr:row>31</xdr:row>
                    <xdr:rowOff>19050</xdr:rowOff>
                  </from>
                  <to>
                    <xdr:col>8</xdr:col>
                    <xdr:colOff>266700</xdr:colOff>
                    <xdr:row>32</xdr:row>
                    <xdr:rowOff>0</xdr:rowOff>
                  </to>
                </anchor>
              </controlPr>
            </control>
          </mc:Choice>
        </mc:AlternateContent>
        <mc:AlternateContent xmlns:mc="http://schemas.openxmlformats.org/markup-compatibility/2006">
          <mc:Choice Requires="x14">
            <control shapeId="36880" r:id="rId10" name="Check Box 16">
              <controlPr defaultSize="0" autoFill="0" autoLine="0" autoPict="0">
                <anchor moveWithCells="1">
                  <from>
                    <xdr:col>7</xdr:col>
                    <xdr:colOff>647700</xdr:colOff>
                    <xdr:row>38</xdr:row>
                    <xdr:rowOff>285750</xdr:rowOff>
                  </from>
                  <to>
                    <xdr:col>8</xdr:col>
                    <xdr:colOff>66675</xdr:colOff>
                    <xdr:row>40</xdr:row>
                    <xdr:rowOff>9525</xdr:rowOff>
                  </to>
                </anchor>
              </controlPr>
            </control>
          </mc:Choice>
        </mc:AlternateContent>
        <mc:AlternateContent xmlns:mc="http://schemas.openxmlformats.org/markup-compatibility/2006">
          <mc:Choice Requires="x14">
            <control shapeId="36883" r:id="rId11" name="Check Box 19">
              <controlPr defaultSize="0" autoFill="0" autoLine="0" autoPict="0">
                <anchor moveWithCells="1">
                  <from>
                    <xdr:col>7</xdr:col>
                    <xdr:colOff>647700</xdr:colOff>
                    <xdr:row>40</xdr:row>
                    <xdr:rowOff>257175</xdr:rowOff>
                  </from>
                  <to>
                    <xdr:col>8</xdr:col>
                    <xdr:colOff>66675</xdr:colOff>
                    <xdr:row>42</xdr:row>
                    <xdr:rowOff>9525</xdr:rowOff>
                  </to>
                </anchor>
              </controlPr>
            </control>
          </mc:Choice>
        </mc:AlternateContent>
        <mc:AlternateContent xmlns:mc="http://schemas.openxmlformats.org/markup-compatibility/2006">
          <mc:Choice Requires="x14">
            <control shapeId="36884" r:id="rId12" name="Check Box 20">
              <controlPr defaultSize="0" autoFill="0" autoLine="0" autoPict="0">
                <anchor moveWithCells="1">
                  <from>
                    <xdr:col>10</xdr:col>
                    <xdr:colOff>923925</xdr:colOff>
                    <xdr:row>43</xdr:row>
                    <xdr:rowOff>295275</xdr:rowOff>
                  </from>
                  <to>
                    <xdr:col>10</xdr:col>
                    <xdr:colOff>1228725</xdr:colOff>
                    <xdr:row>45</xdr:row>
                    <xdr:rowOff>19050</xdr:rowOff>
                  </to>
                </anchor>
              </controlPr>
            </control>
          </mc:Choice>
        </mc:AlternateContent>
        <mc:AlternateContent xmlns:mc="http://schemas.openxmlformats.org/markup-compatibility/2006">
          <mc:Choice Requires="x14">
            <control shapeId="36886" r:id="rId13" name="Check Box 22">
              <controlPr defaultSize="0" autoFill="0" autoLine="0" autoPict="0">
                <anchor moveWithCells="1">
                  <from>
                    <xdr:col>2</xdr:col>
                    <xdr:colOff>714375</xdr:colOff>
                    <xdr:row>27</xdr:row>
                    <xdr:rowOff>180975</xdr:rowOff>
                  </from>
                  <to>
                    <xdr:col>3</xdr:col>
                    <xdr:colOff>104775</xdr:colOff>
                    <xdr:row>29</xdr:row>
                    <xdr:rowOff>0</xdr:rowOff>
                  </to>
                </anchor>
              </controlPr>
            </control>
          </mc:Choice>
        </mc:AlternateContent>
        <mc:AlternateContent xmlns:mc="http://schemas.openxmlformats.org/markup-compatibility/2006">
          <mc:Choice Requires="x14">
            <control shapeId="36887" r:id="rId14" name="Check Box 23">
              <controlPr defaultSize="0" autoFill="0" autoLine="0" autoPict="0">
                <anchor moveWithCells="1">
                  <from>
                    <xdr:col>2</xdr:col>
                    <xdr:colOff>714375</xdr:colOff>
                    <xdr:row>29</xdr:row>
                    <xdr:rowOff>123825</xdr:rowOff>
                  </from>
                  <to>
                    <xdr:col>3</xdr:col>
                    <xdr:colOff>104775</xdr:colOff>
                    <xdr:row>30</xdr:row>
                    <xdr:rowOff>9525</xdr:rowOff>
                  </to>
                </anchor>
              </controlPr>
            </control>
          </mc:Choice>
        </mc:AlternateContent>
        <mc:AlternateContent xmlns:mc="http://schemas.openxmlformats.org/markup-compatibility/2006">
          <mc:Choice Requires="x14">
            <control shapeId="36888" r:id="rId15" name="Check Box 24">
              <controlPr defaultSize="0" autoFill="0" autoLine="0" autoPict="0">
                <anchor moveWithCells="1">
                  <from>
                    <xdr:col>2</xdr:col>
                    <xdr:colOff>714375</xdr:colOff>
                    <xdr:row>33</xdr:row>
                    <xdr:rowOff>95250</xdr:rowOff>
                  </from>
                  <to>
                    <xdr:col>3</xdr:col>
                    <xdr:colOff>104775</xdr:colOff>
                    <xdr:row>34</xdr:row>
                    <xdr:rowOff>19050</xdr:rowOff>
                  </to>
                </anchor>
              </controlPr>
            </control>
          </mc:Choice>
        </mc:AlternateContent>
        <mc:AlternateContent xmlns:mc="http://schemas.openxmlformats.org/markup-compatibility/2006">
          <mc:Choice Requires="x14">
            <control shapeId="36889" r:id="rId16" name="Check Box 25">
              <controlPr defaultSize="0" autoFill="0" autoLine="0" autoPict="0">
                <anchor moveWithCells="1">
                  <from>
                    <xdr:col>2</xdr:col>
                    <xdr:colOff>714375</xdr:colOff>
                    <xdr:row>35</xdr:row>
                    <xdr:rowOff>161925</xdr:rowOff>
                  </from>
                  <to>
                    <xdr:col>3</xdr:col>
                    <xdr:colOff>104775</xdr:colOff>
                    <xdr:row>36</xdr:row>
                    <xdr:rowOff>19050</xdr:rowOff>
                  </to>
                </anchor>
              </controlPr>
            </control>
          </mc:Choice>
        </mc:AlternateContent>
        <mc:AlternateContent xmlns:mc="http://schemas.openxmlformats.org/markup-compatibility/2006">
          <mc:Choice Requires="x14">
            <control shapeId="36890" r:id="rId17" name="Check Box 26">
              <controlPr defaultSize="0" autoFill="0" autoLine="0" autoPict="0">
                <anchor moveWithCells="1">
                  <from>
                    <xdr:col>2</xdr:col>
                    <xdr:colOff>714375</xdr:colOff>
                    <xdr:row>36</xdr:row>
                    <xdr:rowOff>142875</xdr:rowOff>
                  </from>
                  <to>
                    <xdr:col>3</xdr:col>
                    <xdr:colOff>104775</xdr:colOff>
                    <xdr:row>37</xdr:row>
                    <xdr:rowOff>19050</xdr:rowOff>
                  </to>
                </anchor>
              </controlPr>
            </control>
          </mc:Choice>
        </mc:AlternateContent>
        <mc:AlternateContent xmlns:mc="http://schemas.openxmlformats.org/markup-compatibility/2006">
          <mc:Choice Requires="x14">
            <control shapeId="36891" r:id="rId18" name="Check Box 27">
              <controlPr defaultSize="0" autoFill="0" autoLine="0" autoPict="0">
                <anchor moveWithCells="1">
                  <from>
                    <xdr:col>2</xdr:col>
                    <xdr:colOff>714375</xdr:colOff>
                    <xdr:row>38</xdr:row>
                    <xdr:rowOff>95250</xdr:rowOff>
                  </from>
                  <to>
                    <xdr:col>3</xdr:col>
                    <xdr:colOff>104775</xdr:colOff>
                    <xdr:row>39</xdr:row>
                    <xdr:rowOff>19050</xdr:rowOff>
                  </to>
                </anchor>
              </controlPr>
            </control>
          </mc:Choice>
        </mc:AlternateContent>
        <mc:AlternateContent xmlns:mc="http://schemas.openxmlformats.org/markup-compatibility/2006">
          <mc:Choice Requires="x14">
            <control shapeId="36892" r:id="rId19" name="Check Box 28">
              <controlPr defaultSize="0" autoFill="0" autoLine="0" autoPict="0">
                <anchor moveWithCells="1">
                  <from>
                    <xdr:col>2</xdr:col>
                    <xdr:colOff>714375</xdr:colOff>
                    <xdr:row>40</xdr:row>
                    <xdr:rowOff>66675</xdr:rowOff>
                  </from>
                  <to>
                    <xdr:col>3</xdr:col>
                    <xdr:colOff>104775</xdr:colOff>
                    <xdr:row>41</xdr:row>
                    <xdr:rowOff>19050</xdr:rowOff>
                  </to>
                </anchor>
              </controlPr>
            </control>
          </mc:Choice>
        </mc:AlternateContent>
        <mc:AlternateContent xmlns:mc="http://schemas.openxmlformats.org/markup-compatibility/2006">
          <mc:Choice Requires="x14">
            <control shapeId="36893" r:id="rId20" name="Check Box 29">
              <controlPr defaultSize="0" autoFill="0" autoLine="0" autoPict="0">
                <anchor moveWithCells="1">
                  <from>
                    <xdr:col>2</xdr:col>
                    <xdr:colOff>714375</xdr:colOff>
                    <xdr:row>42</xdr:row>
                    <xdr:rowOff>66675</xdr:rowOff>
                  </from>
                  <to>
                    <xdr:col>3</xdr:col>
                    <xdr:colOff>104775</xdr:colOff>
                    <xdr:row>43</xdr:row>
                    <xdr:rowOff>0</xdr:rowOff>
                  </to>
                </anchor>
              </controlPr>
            </control>
          </mc:Choice>
        </mc:AlternateContent>
        <mc:AlternateContent xmlns:mc="http://schemas.openxmlformats.org/markup-compatibility/2006">
          <mc:Choice Requires="x14">
            <control shapeId="36894" r:id="rId21" name="Check Box 30">
              <controlPr defaultSize="0" autoFill="0" autoLine="0" autoPict="0">
                <anchor moveWithCells="1">
                  <from>
                    <xdr:col>2</xdr:col>
                    <xdr:colOff>714375</xdr:colOff>
                    <xdr:row>43</xdr:row>
                    <xdr:rowOff>114300</xdr:rowOff>
                  </from>
                  <to>
                    <xdr:col>3</xdr:col>
                    <xdr:colOff>104775</xdr:colOff>
                    <xdr:row>44</xdr:row>
                    <xdr:rowOff>28575</xdr:rowOff>
                  </to>
                </anchor>
              </controlPr>
            </control>
          </mc:Choice>
        </mc:AlternateContent>
        <mc:AlternateContent xmlns:mc="http://schemas.openxmlformats.org/markup-compatibility/2006">
          <mc:Choice Requires="x14">
            <control shapeId="36895" r:id="rId22" name="Check Box 31">
              <controlPr defaultSize="0" autoFill="0" autoLine="0" autoPict="0">
                <anchor moveWithCells="1">
                  <from>
                    <xdr:col>2</xdr:col>
                    <xdr:colOff>714375</xdr:colOff>
                    <xdr:row>45</xdr:row>
                    <xdr:rowOff>104775</xdr:rowOff>
                  </from>
                  <to>
                    <xdr:col>3</xdr:col>
                    <xdr:colOff>104775</xdr:colOff>
                    <xdr:row>46</xdr:row>
                    <xdr:rowOff>19050</xdr:rowOff>
                  </to>
                </anchor>
              </controlPr>
            </control>
          </mc:Choice>
        </mc:AlternateContent>
        <mc:AlternateContent xmlns:mc="http://schemas.openxmlformats.org/markup-compatibility/2006">
          <mc:Choice Requires="x14">
            <control shapeId="36896" r:id="rId23" name="Check Box 32">
              <controlPr defaultSize="0" autoFill="0" autoLine="0" autoPict="0">
                <anchor moveWithCells="1">
                  <from>
                    <xdr:col>2</xdr:col>
                    <xdr:colOff>714375</xdr:colOff>
                    <xdr:row>46</xdr:row>
                    <xdr:rowOff>95250</xdr:rowOff>
                  </from>
                  <to>
                    <xdr:col>3</xdr:col>
                    <xdr:colOff>104775</xdr:colOff>
                    <xdr:row>47</xdr:row>
                    <xdr:rowOff>0</xdr:rowOff>
                  </to>
                </anchor>
              </controlPr>
            </control>
          </mc:Choice>
        </mc:AlternateContent>
        <mc:AlternateContent xmlns:mc="http://schemas.openxmlformats.org/markup-compatibility/2006">
          <mc:Choice Requires="x14">
            <control shapeId="36897" r:id="rId24" name="Check Box 33">
              <controlPr defaultSize="0" autoFill="0" autoLine="0" autoPict="0">
                <anchor moveWithCells="1">
                  <from>
                    <xdr:col>2</xdr:col>
                    <xdr:colOff>714375</xdr:colOff>
                    <xdr:row>48</xdr:row>
                    <xdr:rowOff>95250</xdr:rowOff>
                  </from>
                  <to>
                    <xdr:col>3</xdr:col>
                    <xdr:colOff>104775</xdr:colOff>
                    <xdr:row>49</xdr:row>
                    <xdr:rowOff>19050</xdr:rowOff>
                  </to>
                </anchor>
              </controlPr>
            </control>
          </mc:Choice>
        </mc:AlternateContent>
        <mc:AlternateContent xmlns:mc="http://schemas.openxmlformats.org/markup-compatibility/2006">
          <mc:Choice Requires="x14">
            <control shapeId="36898" r:id="rId25" name="Check Box 34">
              <controlPr defaultSize="0" autoFill="0" autoLine="0" autoPict="0">
                <anchor moveWithCells="1">
                  <from>
                    <xdr:col>2</xdr:col>
                    <xdr:colOff>714375</xdr:colOff>
                    <xdr:row>49</xdr:row>
                    <xdr:rowOff>114300</xdr:rowOff>
                  </from>
                  <to>
                    <xdr:col>3</xdr:col>
                    <xdr:colOff>104775</xdr:colOff>
                    <xdr:row>50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theme="0" tint="-4.9989318521683403E-2"/>
    <pageSetUpPr fitToPage="1"/>
  </sheetPr>
  <dimension ref="A1:O67"/>
  <sheetViews>
    <sheetView showZeros="0" topLeftCell="A118" zoomScaleNormal="100" zoomScaleSheetLayoutView="85" workbookViewId="0">
      <selection activeCell="I20" sqref="I20"/>
    </sheetView>
  </sheetViews>
  <sheetFormatPr defaultRowHeight="15" x14ac:dyDescent="0.2"/>
  <cols>
    <col min="1" max="1" width="1.5703125" style="1" customWidth="1"/>
    <col min="2" max="2" width="52.42578125" style="6" bestFit="1" customWidth="1"/>
    <col min="3" max="3" width="21.5703125" style="8" customWidth="1"/>
    <col min="4" max="4" width="13.7109375" style="1" customWidth="1"/>
    <col min="5" max="5" width="21.85546875" style="1" customWidth="1"/>
    <col min="6" max="6" width="22.28515625" style="1" customWidth="1"/>
    <col min="7" max="7" width="1.5703125" style="1" customWidth="1"/>
    <col min="8" max="16384" width="9.140625" style="1"/>
  </cols>
  <sheetData>
    <row r="1" spans="1:12" ht="9.75" customHeight="1" x14ac:dyDescent="0.2">
      <c r="A1" s="180"/>
      <c r="B1" s="180"/>
      <c r="C1" s="180"/>
      <c r="D1" s="180"/>
      <c r="E1" s="180"/>
      <c r="F1" s="180"/>
      <c r="G1" s="180"/>
    </row>
    <row r="2" spans="1:12" x14ac:dyDescent="0.2">
      <c r="A2" s="180"/>
      <c r="B2" s="66"/>
      <c r="C2" s="59"/>
      <c r="D2" s="60"/>
      <c r="E2" s="60"/>
      <c r="F2" s="67"/>
      <c r="G2" s="180"/>
    </row>
    <row r="3" spans="1:12" x14ac:dyDescent="0.2">
      <c r="A3" s="180"/>
      <c r="B3" s="68"/>
      <c r="C3" s="51"/>
      <c r="D3" s="49"/>
      <c r="E3" s="49"/>
      <c r="F3" s="69"/>
      <c r="G3" s="180"/>
    </row>
    <row r="4" spans="1:12" ht="20.25" x14ac:dyDescent="0.3">
      <c r="A4" s="180"/>
      <c r="B4" s="68"/>
      <c r="C4" s="57"/>
      <c r="D4" s="49"/>
      <c r="E4" s="49"/>
      <c r="F4" s="69"/>
      <c r="G4" s="180"/>
    </row>
    <row r="5" spans="1:12" x14ac:dyDescent="0.2">
      <c r="A5" s="180"/>
      <c r="B5" s="68"/>
      <c r="C5" s="51"/>
      <c r="D5" s="49"/>
      <c r="E5" s="49"/>
      <c r="F5" s="69"/>
      <c r="G5" s="180"/>
    </row>
    <row r="6" spans="1:12" x14ac:dyDescent="0.2">
      <c r="A6" s="180"/>
      <c r="B6" s="68"/>
      <c r="C6" s="51"/>
      <c r="D6" s="49"/>
      <c r="E6" s="49"/>
      <c r="F6" s="69"/>
      <c r="G6" s="180"/>
    </row>
    <row r="7" spans="1:12" x14ac:dyDescent="0.2">
      <c r="A7" s="180"/>
      <c r="B7" s="68"/>
      <c r="C7" s="51"/>
      <c r="D7" s="49"/>
      <c r="E7" s="49"/>
      <c r="F7" s="69"/>
      <c r="G7" s="180"/>
    </row>
    <row r="8" spans="1:12" x14ac:dyDescent="0.2">
      <c r="A8" s="180"/>
      <c r="B8" s="68"/>
      <c r="C8" s="51"/>
      <c r="D8" s="49"/>
      <c r="E8" s="49"/>
      <c r="F8" s="69"/>
      <c r="G8" s="180"/>
    </row>
    <row r="9" spans="1:12" ht="18.75" x14ac:dyDescent="0.3">
      <c r="A9" s="180"/>
      <c r="B9" s="68"/>
      <c r="C9" s="51"/>
      <c r="D9" s="49"/>
      <c r="E9" s="49"/>
      <c r="F9" s="69"/>
      <c r="G9" s="180"/>
      <c r="K9" s="38"/>
    </row>
    <row r="10" spans="1:12" ht="15.75" x14ac:dyDescent="0.25">
      <c r="A10" s="180"/>
      <c r="B10" s="68"/>
      <c r="C10" s="51"/>
      <c r="D10" s="49"/>
      <c r="E10" s="49"/>
      <c r="F10" s="69"/>
      <c r="G10" s="180"/>
      <c r="K10" s="39"/>
    </row>
    <row r="11" spans="1:12" ht="15.75" x14ac:dyDescent="0.25">
      <c r="A11" s="180"/>
      <c r="B11" s="68"/>
      <c r="C11" s="51"/>
      <c r="D11" s="49"/>
      <c r="E11" s="49"/>
      <c r="F11" s="69"/>
      <c r="G11" s="180"/>
      <c r="K11" s="35"/>
    </row>
    <row r="12" spans="1:12" ht="15.75" x14ac:dyDescent="0.25">
      <c r="A12" s="180"/>
      <c r="B12" s="68"/>
      <c r="C12" s="51"/>
      <c r="D12" s="49"/>
      <c r="E12" s="49"/>
      <c r="F12" s="69"/>
      <c r="G12" s="180"/>
      <c r="K12" s="35"/>
      <c r="L12" s="49"/>
    </row>
    <row r="13" spans="1:12" x14ac:dyDescent="0.2">
      <c r="A13" s="180"/>
      <c r="B13" s="68"/>
      <c r="C13" s="51"/>
      <c r="D13" s="49"/>
      <c r="E13" s="49"/>
      <c r="F13" s="69"/>
      <c r="G13" s="180"/>
      <c r="K13" s="102"/>
    </row>
    <row r="14" spans="1:12" x14ac:dyDescent="0.2">
      <c r="A14" s="180"/>
      <c r="B14" s="68"/>
      <c r="C14" s="51"/>
      <c r="D14" s="49"/>
      <c r="E14" s="49"/>
      <c r="F14" s="69"/>
      <c r="G14" s="180"/>
    </row>
    <row r="15" spans="1:12" x14ac:dyDescent="0.2">
      <c r="A15" s="180"/>
      <c r="B15" s="68"/>
      <c r="C15" s="51"/>
      <c r="D15" s="49"/>
      <c r="E15" s="49"/>
      <c r="F15" s="69"/>
      <c r="G15" s="180"/>
    </row>
    <row r="16" spans="1:12" x14ac:dyDescent="0.2">
      <c r="A16" s="180"/>
      <c r="B16" s="68"/>
      <c r="C16" s="51"/>
      <c r="D16" s="49"/>
      <c r="E16" s="49"/>
      <c r="F16" s="69"/>
      <c r="G16" s="180"/>
    </row>
    <row r="17" spans="1:15" x14ac:dyDescent="0.2">
      <c r="A17" s="180"/>
      <c r="B17" s="68"/>
      <c r="C17" s="51"/>
      <c r="D17" s="49"/>
      <c r="E17" s="49"/>
      <c r="F17" s="69"/>
      <c r="G17" s="180"/>
    </row>
    <row r="18" spans="1:15" x14ac:dyDescent="0.2">
      <c r="A18" s="180"/>
      <c r="B18" s="68"/>
      <c r="C18" s="51"/>
      <c r="D18" s="49"/>
      <c r="E18" s="49"/>
      <c r="F18" s="69"/>
      <c r="G18" s="180"/>
    </row>
    <row r="19" spans="1:15" x14ac:dyDescent="0.2">
      <c r="A19" s="180"/>
      <c r="B19" s="68"/>
      <c r="C19" s="51"/>
      <c r="D19" s="49"/>
      <c r="E19" s="49"/>
      <c r="F19" s="69"/>
      <c r="G19" s="180"/>
    </row>
    <row r="20" spans="1:15" x14ac:dyDescent="0.2">
      <c r="A20" s="180"/>
      <c r="B20" s="68"/>
      <c r="C20" s="51"/>
      <c r="D20" s="49"/>
      <c r="E20" s="49"/>
      <c r="F20" s="69"/>
      <c r="G20" s="180"/>
    </row>
    <row r="21" spans="1:15" x14ac:dyDescent="0.2">
      <c r="A21" s="180"/>
      <c r="B21" s="68"/>
      <c r="C21" s="51"/>
      <c r="D21" s="49"/>
      <c r="E21" s="49"/>
      <c r="F21" s="69"/>
      <c r="G21" s="180"/>
    </row>
    <row r="22" spans="1:15" x14ac:dyDescent="0.2">
      <c r="A22" s="180"/>
      <c r="B22" s="68"/>
      <c r="C22" s="51"/>
      <c r="D22" s="49"/>
      <c r="E22" s="49"/>
      <c r="F22" s="69"/>
      <c r="G22" s="180"/>
    </row>
    <row r="23" spans="1:15" x14ac:dyDescent="0.2">
      <c r="A23" s="180"/>
      <c r="B23" s="68"/>
      <c r="C23" s="51"/>
      <c r="D23" s="49"/>
      <c r="E23" s="49"/>
      <c r="F23" s="69"/>
      <c r="G23" s="180"/>
    </row>
    <row r="24" spans="1:15" ht="15.75" x14ac:dyDescent="0.25">
      <c r="A24" s="180"/>
      <c r="B24" s="68"/>
      <c r="C24" s="51"/>
      <c r="D24" s="49"/>
      <c r="E24" s="49"/>
      <c r="F24" s="69"/>
      <c r="G24" s="180"/>
      <c r="L24" s="231"/>
      <c r="M24" s="230"/>
      <c r="N24" s="230"/>
      <c r="O24" s="230"/>
    </row>
    <row r="25" spans="1:15" x14ac:dyDescent="0.2">
      <c r="A25" s="180"/>
      <c r="B25" s="68"/>
      <c r="C25" s="51"/>
      <c r="D25" s="49"/>
      <c r="E25" s="49"/>
      <c r="F25" s="69"/>
      <c r="G25" s="180"/>
    </row>
    <row r="26" spans="1:15" x14ac:dyDescent="0.2">
      <c r="A26" s="180"/>
      <c r="B26" s="68"/>
      <c r="C26" s="51"/>
      <c r="D26" s="49"/>
      <c r="E26" s="49"/>
      <c r="F26" s="69"/>
      <c r="G26" s="180"/>
    </row>
    <row r="27" spans="1:15" x14ac:dyDescent="0.2">
      <c r="A27" s="180"/>
      <c r="B27" s="68"/>
      <c r="C27" s="51"/>
      <c r="D27" s="49"/>
      <c r="E27" s="49"/>
      <c r="F27" s="69"/>
      <c r="G27" s="180"/>
    </row>
    <row r="28" spans="1:15" ht="20.25" x14ac:dyDescent="0.3">
      <c r="A28" s="180"/>
      <c r="B28" s="70" t="s">
        <v>40</v>
      </c>
      <c r="C28" s="51"/>
      <c r="D28" s="49"/>
      <c r="E28" s="49"/>
      <c r="F28" s="69"/>
      <c r="G28" s="180"/>
    </row>
    <row r="29" spans="1:15" x14ac:dyDescent="0.2">
      <c r="A29" s="180"/>
      <c r="B29" s="71" t="s">
        <v>41</v>
      </c>
      <c r="C29" s="310"/>
      <c r="D29" s="311"/>
      <c r="E29" s="49"/>
      <c r="F29" s="49"/>
      <c r="G29" s="180"/>
    </row>
    <row r="30" spans="1:15" x14ac:dyDescent="0.2">
      <c r="A30" s="180"/>
      <c r="B30" s="71" t="s">
        <v>42</v>
      </c>
      <c r="C30" s="310"/>
      <c r="D30" s="311"/>
      <c r="E30" s="72" t="s">
        <v>43</v>
      </c>
      <c r="F30" s="186"/>
      <c r="G30" s="180"/>
    </row>
    <row r="31" spans="1:15" x14ac:dyDescent="0.2">
      <c r="A31" s="180"/>
      <c r="B31" s="71" t="s">
        <v>44</v>
      </c>
      <c r="C31" s="310"/>
      <c r="D31" s="311"/>
      <c r="E31" s="72" t="s">
        <v>45</v>
      </c>
      <c r="F31" s="186"/>
      <c r="G31" s="180"/>
    </row>
    <row r="32" spans="1:15" ht="14.25" x14ac:dyDescent="0.2">
      <c r="A32" s="180"/>
      <c r="B32" s="71" t="s">
        <v>46</v>
      </c>
      <c r="C32" s="18"/>
      <c r="D32" s="73"/>
      <c r="E32" s="72" t="s">
        <v>47</v>
      </c>
      <c r="F32" s="187"/>
      <c r="G32" s="180"/>
    </row>
    <row r="33" spans="1:7" x14ac:dyDescent="0.25">
      <c r="A33" s="180"/>
      <c r="B33" s="71" t="s">
        <v>48</v>
      </c>
      <c r="C33" s="19"/>
      <c r="D33" s="74" t="s">
        <v>49</v>
      </c>
      <c r="E33" s="312"/>
      <c r="F33" s="313"/>
      <c r="G33" s="180"/>
    </row>
    <row r="34" spans="1:7" x14ac:dyDescent="0.2">
      <c r="A34" s="180"/>
      <c r="B34" s="68"/>
      <c r="C34" s="51"/>
      <c r="D34" s="49"/>
      <c r="E34" s="49"/>
      <c r="F34" s="69"/>
      <c r="G34" s="180"/>
    </row>
    <row r="35" spans="1:7" ht="20.25" x14ac:dyDescent="0.3">
      <c r="A35" s="180"/>
      <c r="B35" s="70" t="s">
        <v>50</v>
      </c>
      <c r="C35" s="51"/>
      <c r="D35" s="49"/>
      <c r="E35" s="49"/>
      <c r="F35" s="69"/>
      <c r="G35" s="180"/>
    </row>
    <row r="36" spans="1:7" x14ac:dyDescent="0.2">
      <c r="A36" s="180"/>
      <c r="B36" s="71" t="s">
        <v>50</v>
      </c>
      <c r="C36" s="310"/>
      <c r="D36" s="311"/>
      <c r="E36" s="72" t="s">
        <v>51</v>
      </c>
      <c r="F36" s="188"/>
      <c r="G36" s="180"/>
    </row>
    <row r="37" spans="1:7" x14ac:dyDescent="0.2">
      <c r="A37" s="180"/>
      <c r="B37" s="71" t="s">
        <v>52</v>
      </c>
      <c r="C37" s="314"/>
      <c r="D37" s="311"/>
      <c r="E37" s="75" t="s">
        <v>53</v>
      </c>
      <c r="F37" s="37"/>
      <c r="G37" s="180"/>
    </row>
    <row r="38" spans="1:7" ht="14.25" x14ac:dyDescent="0.2">
      <c r="A38" s="180"/>
      <c r="B38" s="76"/>
      <c r="C38" s="51"/>
      <c r="D38" s="49"/>
      <c r="E38" s="49"/>
      <c r="F38" s="69"/>
      <c r="G38" s="180"/>
    </row>
    <row r="39" spans="1:7" ht="20.25" x14ac:dyDescent="0.3">
      <c r="A39" s="180"/>
      <c r="B39" s="70" t="s">
        <v>54</v>
      </c>
      <c r="C39" s="77" t="s">
        <v>55</v>
      </c>
      <c r="D39" s="49"/>
      <c r="E39" s="49"/>
      <c r="F39" s="69"/>
      <c r="G39" s="180"/>
    </row>
    <row r="40" spans="1:7" x14ac:dyDescent="0.2">
      <c r="A40" s="180"/>
      <c r="B40" s="71" t="s">
        <v>56</v>
      </c>
      <c r="C40" s="310"/>
      <c r="D40" s="311"/>
      <c r="E40" s="72" t="s">
        <v>43</v>
      </c>
      <c r="F40" s="20"/>
      <c r="G40" s="180"/>
    </row>
    <row r="41" spans="1:7" x14ac:dyDescent="0.2">
      <c r="A41" s="180"/>
      <c r="B41" s="71" t="s">
        <v>44</v>
      </c>
      <c r="C41" s="310"/>
      <c r="D41" s="311"/>
      <c r="E41" s="72" t="s">
        <v>57</v>
      </c>
      <c r="F41" s="37"/>
      <c r="G41" s="180"/>
    </row>
    <row r="42" spans="1:7" ht="14.25" x14ac:dyDescent="0.2">
      <c r="A42" s="180"/>
      <c r="B42" s="71" t="s">
        <v>46</v>
      </c>
      <c r="C42" s="18"/>
      <c r="D42" s="49"/>
      <c r="E42" s="72" t="s">
        <v>47</v>
      </c>
      <c r="F42" s="188"/>
      <c r="G42" s="180"/>
    </row>
    <row r="43" spans="1:7" x14ac:dyDescent="0.25">
      <c r="A43" s="180"/>
      <c r="B43" s="71" t="s">
        <v>48</v>
      </c>
      <c r="C43" s="19"/>
      <c r="D43" s="72" t="s">
        <v>49</v>
      </c>
      <c r="E43" s="312"/>
      <c r="F43" s="313"/>
      <c r="G43" s="180"/>
    </row>
    <row r="44" spans="1:7" x14ac:dyDescent="0.2">
      <c r="A44" s="180"/>
      <c r="B44" s="71"/>
      <c r="C44" s="51"/>
      <c r="D44" s="49"/>
      <c r="E44" s="50"/>
      <c r="F44" s="78"/>
      <c r="G44" s="180"/>
    </row>
    <row r="45" spans="1:7" ht="20.25" x14ac:dyDescent="0.3">
      <c r="A45" s="180"/>
      <c r="B45" s="70" t="s">
        <v>58</v>
      </c>
      <c r="C45" s="51"/>
      <c r="D45" s="49"/>
      <c r="E45" s="49"/>
      <c r="F45" s="69"/>
      <c r="G45" s="180"/>
    </row>
    <row r="46" spans="1:7" ht="14.25" x14ac:dyDescent="0.2">
      <c r="A46" s="180"/>
      <c r="B46" s="71" t="s">
        <v>59</v>
      </c>
      <c r="C46" s="19"/>
      <c r="D46" s="49"/>
      <c r="E46" s="72" t="s">
        <v>60</v>
      </c>
      <c r="F46" s="21"/>
      <c r="G46" s="180"/>
    </row>
    <row r="47" spans="1:7" ht="14.25" x14ac:dyDescent="0.2">
      <c r="A47" s="180"/>
      <c r="B47" s="71" t="s">
        <v>61</v>
      </c>
      <c r="C47" s="36"/>
      <c r="D47" s="49"/>
      <c r="E47" s="72" t="s">
        <v>62</v>
      </c>
      <c r="F47" s="25"/>
      <c r="G47" s="180"/>
    </row>
    <row r="48" spans="1:7" x14ac:dyDescent="0.2">
      <c r="A48" s="180"/>
      <c r="B48" s="79"/>
      <c r="C48" s="51"/>
      <c r="D48" s="49"/>
      <c r="E48" s="49"/>
      <c r="F48" s="69"/>
      <c r="G48" s="180"/>
    </row>
    <row r="49" spans="1:7" x14ac:dyDescent="0.2">
      <c r="A49" s="180"/>
      <c r="B49" s="79"/>
      <c r="C49" s="51"/>
      <c r="D49" s="49"/>
      <c r="E49" s="49"/>
      <c r="F49" s="69"/>
      <c r="G49" s="180"/>
    </row>
    <row r="50" spans="1:7" x14ac:dyDescent="0.2">
      <c r="A50" s="180"/>
      <c r="B50" s="79"/>
      <c r="C50" s="51"/>
      <c r="D50" s="49"/>
      <c r="E50" s="49"/>
      <c r="F50" s="69"/>
      <c r="G50" s="180"/>
    </row>
    <row r="51" spans="1:7" x14ac:dyDescent="0.2">
      <c r="A51" s="180"/>
      <c r="B51" s="79"/>
      <c r="C51" s="51"/>
      <c r="D51" s="49"/>
      <c r="E51" s="49"/>
      <c r="F51" s="69"/>
      <c r="G51" s="180"/>
    </row>
    <row r="52" spans="1:7" x14ac:dyDescent="0.2">
      <c r="A52" s="180"/>
      <c r="B52" s="79"/>
      <c r="C52" s="51"/>
      <c r="D52" s="49"/>
      <c r="E52" s="49"/>
      <c r="F52" s="69"/>
      <c r="G52" s="180"/>
    </row>
    <row r="53" spans="1:7" x14ac:dyDescent="0.2">
      <c r="A53" s="180"/>
      <c r="B53" s="79"/>
      <c r="C53" s="51"/>
      <c r="D53" s="49"/>
      <c r="E53" s="49"/>
      <c r="F53" s="69"/>
      <c r="G53" s="180"/>
    </row>
    <row r="54" spans="1:7" x14ac:dyDescent="0.2">
      <c r="A54" s="180"/>
      <c r="B54" s="79"/>
      <c r="C54" s="51"/>
      <c r="D54" s="49"/>
      <c r="E54" s="49"/>
      <c r="F54" s="69"/>
      <c r="G54" s="180"/>
    </row>
    <row r="55" spans="1:7" x14ac:dyDescent="0.2">
      <c r="A55" s="180"/>
      <c r="B55" s="79"/>
      <c r="C55" s="51"/>
      <c r="D55" s="49"/>
      <c r="E55" s="49"/>
      <c r="F55" s="69"/>
      <c r="G55" s="180"/>
    </row>
    <row r="56" spans="1:7" x14ac:dyDescent="0.2">
      <c r="A56" s="180"/>
      <c r="B56" s="79"/>
      <c r="C56" s="51"/>
      <c r="D56" s="49"/>
      <c r="E56" s="49"/>
      <c r="F56" s="69"/>
      <c r="G56" s="180"/>
    </row>
    <row r="57" spans="1:7" x14ac:dyDescent="0.2">
      <c r="A57" s="180"/>
      <c r="B57" s="79"/>
      <c r="C57" s="51"/>
      <c r="D57" s="49"/>
      <c r="E57" s="49"/>
      <c r="F57" s="69"/>
      <c r="G57" s="180"/>
    </row>
    <row r="58" spans="1:7" x14ac:dyDescent="0.2">
      <c r="A58" s="180"/>
      <c r="B58" s="79"/>
      <c r="C58" s="51"/>
      <c r="D58" s="49"/>
      <c r="E58" s="49"/>
      <c r="F58" s="69"/>
      <c r="G58" s="180"/>
    </row>
    <row r="59" spans="1:7" x14ac:dyDescent="0.2">
      <c r="A59" s="180"/>
      <c r="B59" s="79"/>
      <c r="C59" s="51"/>
      <c r="D59" s="49"/>
      <c r="E59" s="49"/>
      <c r="F59" s="69"/>
      <c r="G59" s="180"/>
    </row>
    <row r="60" spans="1:7" x14ac:dyDescent="0.2">
      <c r="A60" s="180"/>
      <c r="B60" s="79"/>
      <c r="C60" s="51"/>
      <c r="D60" s="49"/>
      <c r="E60" s="49"/>
      <c r="F60" s="69"/>
      <c r="G60" s="180"/>
    </row>
    <row r="61" spans="1:7" x14ac:dyDescent="0.2">
      <c r="A61" s="180"/>
      <c r="B61" s="79"/>
      <c r="C61" s="51"/>
      <c r="D61" s="49"/>
      <c r="E61" s="49"/>
      <c r="F61" s="69"/>
      <c r="G61" s="180"/>
    </row>
    <row r="62" spans="1:7" x14ac:dyDescent="0.2">
      <c r="A62" s="180"/>
      <c r="B62" s="79"/>
      <c r="C62" s="51"/>
      <c r="D62" s="49"/>
      <c r="E62" s="49"/>
      <c r="F62" s="69"/>
      <c r="G62" s="180"/>
    </row>
    <row r="63" spans="1:7" x14ac:dyDescent="0.2">
      <c r="A63" s="180"/>
      <c r="B63" s="79"/>
      <c r="C63" s="51"/>
      <c r="D63" s="49"/>
      <c r="E63" s="49"/>
      <c r="F63" s="69"/>
      <c r="G63" s="180"/>
    </row>
    <row r="64" spans="1:7" x14ac:dyDescent="0.2">
      <c r="A64" s="180"/>
      <c r="B64" s="79"/>
      <c r="C64" s="51"/>
      <c r="D64" s="49"/>
      <c r="E64" s="49"/>
      <c r="F64" s="69"/>
      <c r="G64" s="180"/>
    </row>
    <row r="65" spans="1:7" x14ac:dyDescent="0.2">
      <c r="A65" s="180"/>
      <c r="B65" s="68"/>
      <c r="C65" s="51"/>
      <c r="D65" s="49"/>
      <c r="E65" s="49"/>
      <c r="F65" s="69"/>
      <c r="G65" s="180"/>
    </row>
    <row r="66" spans="1:7" x14ac:dyDescent="0.2">
      <c r="A66" s="180"/>
      <c r="B66" s="80"/>
      <c r="C66" s="81"/>
      <c r="D66" s="82"/>
      <c r="E66" s="82"/>
      <c r="F66" s="83"/>
      <c r="G66" s="180"/>
    </row>
    <row r="67" spans="1:7" ht="7.5" customHeight="1" x14ac:dyDescent="0.2">
      <c r="A67" s="180"/>
      <c r="B67" s="180"/>
      <c r="C67" s="180"/>
      <c r="D67" s="180"/>
      <c r="E67" s="180"/>
      <c r="F67" s="180"/>
      <c r="G67" s="180"/>
    </row>
  </sheetData>
  <dataConsolidate/>
  <mergeCells count="9">
    <mergeCell ref="C29:D29"/>
    <mergeCell ref="E43:F43"/>
    <mergeCell ref="E33:F33"/>
    <mergeCell ref="C36:D36"/>
    <mergeCell ref="C37:D37"/>
    <mergeCell ref="C30:D30"/>
    <mergeCell ref="C31:D31"/>
    <mergeCell ref="C40:D40"/>
    <mergeCell ref="C41:D41"/>
  </mergeCells>
  <printOptions horizontalCentered="1"/>
  <pageMargins left="0.55118110236220474" right="0.51181102362204722" top="0.6692913385826772" bottom="0.74803149606299213" header="0.31496062992125984" footer="0.31496062992125984"/>
  <pageSetup paperSize="9" scale="68"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tabColor theme="2" tint="-9.9978637043366805E-2"/>
  </sheetPr>
  <dimension ref="A1:Y291"/>
  <sheetViews>
    <sheetView showZeros="0" view="pageBreakPreview" zoomScale="98" zoomScaleNormal="100" zoomScaleSheetLayoutView="98" zoomScalePageLayoutView="70" workbookViewId="0">
      <selection activeCell="C42" sqref="C42"/>
    </sheetView>
  </sheetViews>
  <sheetFormatPr defaultRowHeight="14.25" x14ac:dyDescent="0.2"/>
  <cols>
    <col min="1" max="1" width="2.5703125" style="3" customWidth="1"/>
    <col min="2" max="2" width="11.85546875" style="5" customWidth="1"/>
    <col min="3" max="3" width="45.7109375" style="5" bestFit="1" customWidth="1"/>
    <col min="4" max="4" width="9.28515625" style="5" bestFit="1" customWidth="1"/>
    <col min="5" max="5" width="11.140625" style="5" bestFit="1" customWidth="1"/>
    <col min="6" max="6" width="11.140625" style="5" customWidth="1"/>
    <col min="7" max="7" width="4" style="5" customWidth="1"/>
    <col min="8" max="8" width="12.42578125" style="5" customWidth="1"/>
    <col min="9" max="9" width="48.140625" style="5" customWidth="1"/>
    <col min="10" max="10" width="7.28515625" style="5" customWidth="1"/>
    <col min="11" max="11" width="9.85546875" style="5" customWidth="1"/>
    <col min="12" max="12" width="9.140625" style="5" bestFit="1" customWidth="1"/>
    <col min="13" max="13" width="9.140625" style="1"/>
    <col min="14" max="14" width="22.140625" style="1" hidden="1" customWidth="1"/>
    <col min="15" max="15" width="11.140625" style="1" hidden="1" customWidth="1"/>
    <col min="16" max="16384" width="9.140625" style="1"/>
  </cols>
  <sheetData>
    <row r="1" spans="1:12" x14ac:dyDescent="0.2">
      <c r="A1" s="1"/>
      <c r="B1" s="1"/>
      <c r="C1" s="1"/>
      <c r="D1" s="1"/>
      <c r="E1" s="1"/>
      <c r="F1" s="1"/>
      <c r="G1" s="1"/>
      <c r="H1" s="1"/>
      <c r="I1" s="1"/>
      <c r="J1" s="1"/>
      <c r="K1" s="1"/>
      <c r="L1" s="1"/>
    </row>
    <row r="2" spans="1:12" ht="23.25" x14ac:dyDescent="0.35">
      <c r="A2" s="1"/>
      <c r="B2" s="6"/>
      <c r="C2" s="1"/>
      <c r="D2" s="7"/>
      <c r="E2" s="1"/>
      <c r="F2" s="1"/>
      <c r="G2" s="1"/>
      <c r="H2" s="1"/>
      <c r="I2" s="1"/>
      <c r="J2" s="1"/>
      <c r="K2" s="1"/>
      <c r="L2" s="1"/>
    </row>
    <row r="3" spans="1:12" ht="15" x14ac:dyDescent="0.2">
      <c r="A3" s="1"/>
      <c r="B3" s="6"/>
      <c r="C3" s="8"/>
      <c r="D3" s="1"/>
      <c r="E3" s="1"/>
      <c r="F3" s="1"/>
      <c r="G3" s="1"/>
      <c r="H3" s="1"/>
      <c r="I3" s="1"/>
      <c r="J3" s="1"/>
      <c r="K3" s="1"/>
      <c r="L3" s="1"/>
    </row>
    <row r="4" spans="1:12" ht="7.5" customHeight="1" thickBot="1" x14ac:dyDescent="0.25">
      <c r="A4" s="1"/>
      <c r="B4" s="1"/>
      <c r="C4" s="1"/>
      <c r="D4" s="1"/>
      <c r="E4" s="1"/>
      <c r="F4" s="1"/>
      <c r="G4" s="1"/>
      <c r="H4" s="1"/>
      <c r="I4" s="1"/>
      <c r="J4" s="1"/>
      <c r="K4" s="1"/>
      <c r="L4" s="1"/>
    </row>
    <row r="5" spans="1:12" s="10" customFormat="1" ht="12.75" x14ac:dyDescent="0.2">
      <c r="B5" s="342" t="s">
        <v>63</v>
      </c>
      <c r="C5" s="170" t="s">
        <v>42</v>
      </c>
      <c r="D5" s="170" t="s">
        <v>59</v>
      </c>
      <c r="E5" s="171"/>
      <c r="F5" s="171"/>
      <c r="G5" s="171"/>
      <c r="H5" s="171"/>
      <c r="I5" s="170" t="s">
        <v>50</v>
      </c>
      <c r="J5" s="170" t="s">
        <v>64</v>
      </c>
      <c r="K5" s="170"/>
      <c r="L5" s="172"/>
    </row>
    <row r="6" spans="1:12" s="11" customFormat="1" ht="12.75" x14ac:dyDescent="0.2">
      <c r="B6" s="343"/>
      <c r="C6" s="285">
        <f>Utställare</f>
        <v>0</v>
      </c>
      <c r="D6" s="285">
        <f>Monternr</f>
        <v>0</v>
      </c>
      <c r="E6" s="285"/>
      <c r="F6" s="285"/>
      <c r="G6" s="285"/>
      <c r="H6" s="285"/>
      <c r="I6" s="285">
        <f>Kontaktperson</f>
        <v>0</v>
      </c>
      <c r="J6" s="335">
        <f>Tel_Direkt</f>
        <v>0</v>
      </c>
      <c r="K6" s="335"/>
      <c r="L6" s="173">
        <f>Mobilnummer</f>
        <v>0</v>
      </c>
    </row>
    <row r="7" spans="1:12" s="10" customFormat="1" ht="12.75" x14ac:dyDescent="0.2">
      <c r="B7" s="343"/>
      <c r="C7" s="174" t="s">
        <v>65</v>
      </c>
      <c r="D7" s="174" t="s">
        <v>66</v>
      </c>
      <c r="E7" s="175"/>
      <c r="F7" s="175"/>
      <c r="G7" s="175"/>
      <c r="H7" s="175"/>
      <c r="I7" s="174" t="s">
        <v>67</v>
      </c>
      <c r="J7" s="175"/>
      <c r="K7" s="175"/>
      <c r="L7" s="176"/>
    </row>
    <row r="8" spans="1:12" s="11" customFormat="1" ht="13.5" thickBot="1" x14ac:dyDescent="0.25">
      <c r="B8" s="344"/>
      <c r="C8" s="177">
        <f>'1. Din företagsfakta'!C29:D29</f>
        <v>0</v>
      </c>
      <c r="D8" s="177">
        <f>Monterstrl</f>
        <v>0</v>
      </c>
      <c r="E8" s="177"/>
      <c r="F8" s="177">
        <f>KVM</f>
        <v>0</v>
      </c>
      <c r="G8" s="177"/>
      <c r="H8" s="177"/>
      <c r="I8" s="178">
        <f>Ankomst</f>
        <v>0</v>
      </c>
      <c r="J8" s="177"/>
      <c r="K8" s="177"/>
      <c r="L8" s="179"/>
    </row>
    <row r="9" spans="1:12" s="10" customFormat="1" ht="12" x14ac:dyDescent="0.2">
      <c r="B9" s="17"/>
      <c r="C9" s="17"/>
      <c r="D9" s="17"/>
      <c r="E9" s="17"/>
      <c r="F9" s="17"/>
      <c r="G9" s="17"/>
      <c r="H9" s="17"/>
      <c r="I9" s="17"/>
      <c r="J9" s="17"/>
      <c r="K9" s="17"/>
      <c r="L9" s="17"/>
    </row>
    <row r="10" spans="1:12" s="10" customFormat="1" ht="12" x14ac:dyDescent="0.2">
      <c r="B10" s="17"/>
      <c r="C10" s="17"/>
      <c r="D10" s="17"/>
      <c r="E10" s="17"/>
      <c r="F10" s="17"/>
      <c r="G10" s="17"/>
      <c r="H10" s="17"/>
      <c r="I10" s="17"/>
      <c r="J10" s="17"/>
      <c r="K10" s="17"/>
      <c r="L10" s="17"/>
    </row>
    <row r="11" spans="1:12" s="10" customFormat="1" ht="12" x14ac:dyDescent="0.2">
      <c r="B11" s="17"/>
      <c r="C11" s="17"/>
      <c r="D11" s="17"/>
      <c r="E11" s="17"/>
      <c r="F11" s="17"/>
      <c r="G11" s="17"/>
      <c r="H11" s="17"/>
      <c r="I11" s="17"/>
      <c r="J11" s="17"/>
      <c r="K11" s="17"/>
      <c r="L11" s="17"/>
    </row>
    <row r="12" spans="1:12" s="10" customFormat="1" ht="12" x14ac:dyDescent="0.2">
      <c r="B12" s="17"/>
      <c r="C12" s="17"/>
      <c r="D12" s="17"/>
      <c r="E12" s="17"/>
      <c r="F12" s="17"/>
      <c r="G12" s="17"/>
      <c r="H12" s="17"/>
      <c r="I12" s="17"/>
      <c r="J12" s="17"/>
      <c r="K12" s="17"/>
      <c r="L12" s="17"/>
    </row>
    <row r="13" spans="1:12" s="10" customFormat="1" ht="12" x14ac:dyDescent="0.2">
      <c r="B13" s="17"/>
      <c r="C13" s="17"/>
      <c r="D13" s="17"/>
      <c r="E13" s="17"/>
      <c r="F13" s="17"/>
      <c r="G13" s="17"/>
      <c r="H13" s="17"/>
      <c r="I13" s="17"/>
      <c r="J13" s="17"/>
      <c r="K13" s="17"/>
      <c r="L13" s="17"/>
    </row>
    <row r="14" spans="1:12" s="10" customFormat="1" ht="12" x14ac:dyDescent="0.2">
      <c r="B14" s="17"/>
      <c r="C14" s="17"/>
      <c r="D14" s="17"/>
      <c r="E14" s="17"/>
      <c r="F14" s="17"/>
      <c r="G14" s="17"/>
      <c r="H14" s="17"/>
      <c r="I14" s="17"/>
      <c r="J14" s="17"/>
      <c r="K14" s="17"/>
      <c r="L14" s="17"/>
    </row>
    <row r="15" spans="1:12" s="10" customFormat="1" ht="12" x14ac:dyDescent="0.2">
      <c r="B15" s="17"/>
      <c r="C15" s="17"/>
      <c r="D15" s="17"/>
      <c r="E15" s="17"/>
      <c r="F15" s="17"/>
      <c r="G15" s="17"/>
      <c r="H15" s="17"/>
      <c r="I15" s="17"/>
      <c r="J15" s="17"/>
      <c r="K15" s="17"/>
      <c r="L15" s="17"/>
    </row>
    <row r="16" spans="1:12" ht="17.25" customHeight="1" x14ac:dyDescent="0.2">
      <c r="A16" s="1"/>
      <c r="B16" s="4"/>
      <c r="C16" s="4"/>
      <c r="D16" s="4"/>
      <c r="E16" s="4"/>
      <c r="F16" s="45">
        <f>SUM(F21:F228)</f>
        <v>0</v>
      </c>
      <c r="G16" s="4"/>
      <c r="H16" s="4"/>
      <c r="I16" s="4"/>
      <c r="J16" s="9"/>
      <c r="K16" s="9"/>
      <c r="L16" s="45">
        <f>SUM(L20:L240)</f>
        <v>0</v>
      </c>
    </row>
    <row r="17" spans="1:12" ht="21.75" customHeight="1" x14ac:dyDescent="0.2">
      <c r="A17" s="1"/>
      <c r="B17" s="33" t="s">
        <v>68</v>
      </c>
      <c r="C17" s="4"/>
      <c r="D17" s="4"/>
      <c r="E17" s="4"/>
      <c r="F17" s="4"/>
      <c r="G17" s="4"/>
      <c r="H17" s="4"/>
      <c r="I17" s="184" t="s">
        <v>69</v>
      </c>
      <c r="J17" s="333">
        <f>$F$16+$L$16</f>
        <v>0</v>
      </c>
      <c r="K17" s="334"/>
      <c r="L17" s="4"/>
    </row>
    <row r="18" spans="1:12" s="2" customFormat="1" ht="15" x14ac:dyDescent="0.25">
      <c r="A18" s="1"/>
      <c r="B18" s="124" t="s">
        <v>70</v>
      </c>
      <c r="C18"/>
      <c r="D18" s="1"/>
      <c r="E18" s="1"/>
      <c r="F18" s="13">
        <f>SUM(F20:F191)</f>
        <v>0</v>
      </c>
      <c r="G18" s="1"/>
      <c r="H18" s="1"/>
      <c r="I18" s="1"/>
      <c r="J18" s="1"/>
      <c r="K18" s="1"/>
      <c r="L18" s="13">
        <f>SUM(L20:L210)</f>
        <v>0</v>
      </c>
    </row>
    <row r="19" spans="1:12" ht="15" x14ac:dyDescent="0.25">
      <c r="A19" s="2"/>
      <c r="B19" s="106" t="s">
        <v>71</v>
      </c>
      <c r="C19" s="106" t="s">
        <v>72</v>
      </c>
      <c r="D19" s="106" t="s">
        <v>73</v>
      </c>
      <c r="E19" s="106" t="s">
        <v>74</v>
      </c>
      <c r="F19" s="106" t="s">
        <v>75</v>
      </c>
      <c r="G19" s="2"/>
      <c r="H19" s="106" t="s">
        <v>71</v>
      </c>
      <c r="I19" s="106" t="s">
        <v>72</v>
      </c>
      <c r="J19" s="106" t="s">
        <v>73</v>
      </c>
      <c r="K19" s="106" t="s">
        <v>74</v>
      </c>
      <c r="L19" s="106" t="s">
        <v>75</v>
      </c>
    </row>
    <row r="20" spans="1:12" ht="15" x14ac:dyDescent="0.2">
      <c r="B20" s="107"/>
      <c r="C20" s="325" t="s">
        <v>76</v>
      </c>
      <c r="D20" s="345"/>
      <c r="E20" s="346"/>
      <c r="F20" s="108"/>
      <c r="H20" s="109">
        <v>10360</v>
      </c>
      <c r="I20" s="110" t="s">
        <v>77</v>
      </c>
      <c r="J20" s="111"/>
      <c r="K20" s="112">
        <v>160</v>
      </c>
      <c r="L20" s="113">
        <f t="shared" ref="L20:L43" si="0">J20*K20</f>
        <v>0</v>
      </c>
    </row>
    <row r="21" spans="1:12" ht="15" customHeight="1" x14ac:dyDescent="0.2">
      <c r="B21" s="109">
        <v>11289</v>
      </c>
      <c r="C21" s="110" t="s">
        <v>78</v>
      </c>
      <c r="D21" s="111"/>
      <c r="E21" s="112">
        <v>550</v>
      </c>
      <c r="F21" s="113">
        <f>D21*E21</f>
        <v>0</v>
      </c>
      <c r="H21" s="109">
        <v>10362</v>
      </c>
      <c r="I21" s="110" t="s">
        <v>79</v>
      </c>
      <c r="J21" s="111"/>
      <c r="K21" s="112">
        <v>160</v>
      </c>
      <c r="L21" s="113">
        <f t="shared" si="0"/>
        <v>0</v>
      </c>
    </row>
    <row r="22" spans="1:12" ht="15" customHeight="1" x14ac:dyDescent="0.2">
      <c r="B22" s="109">
        <v>11279</v>
      </c>
      <c r="C22" s="110" t="s">
        <v>80</v>
      </c>
      <c r="D22" s="111"/>
      <c r="E22" s="112">
        <v>440</v>
      </c>
      <c r="F22" s="113">
        <f>D22*E22</f>
        <v>0</v>
      </c>
      <c r="H22" s="109">
        <v>10363</v>
      </c>
      <c r="I22" s="110" t="s">
        <v>81</v>
      </c>
      <c r="J22" s="111"/>
      <c r="K22" s="112">
        <v>160</v>
      </c>
      <c r="L22" s="113">
        <f t="shared" si="0"/>
        <v>0</v>
      </c>
    </row>
    <row r="23" spans="1:12" ht="15" customHeight="1" x14ac:dyDescent="0.2">
      <c r="B23" s="109">
        <v>10947</v>
      </c>
      <c r="C23" s="110" t="s">
        <v>82</v>
      </c>
      <c r="D23" s="111"/>
      <c r="E23" s="112">
        <v>340</v>
      </c>
      <c r="F23" s="113">
        <f>D23*E23</f>
        <v>0</v>
      </c>
      <c r="H23" s="109">
        <v>10364</v>
      </c>
      <c r="I23" s="110" t="s">
        <v>83</v>
      </c>
      <c r="J23" s="111"/>
      <c r="K23" s="112">
        <v>160</v>
      </c>
      <c r="L23" s="113">
        <f t="shared" si="0"/>
        <v>0</v>
      </c>
    </row>
    <row r="24" spans="1:12" ht="15" customHeight="1" x14ac:dyDescent="0.2">
      <c r="B24" s="109">
        <v>11235</v>
      </c>
      <c r="C24" s="110" t="s">
        <v>84</v>
      </c>
      <c r="D24" s="111"/>
      <c r="E24" s="112">
        <v>1140</v>
      </c>
      <c r="F24" s="113">
        <f>D24*E24</f>
        <v>0</v>
      </c>
      <c r="H24" s="109">
        <v>10365</v>
      </c>
      <c r="I24" s="110" t="s">
        <v>85</v>
      </c>
      <c r="J24" s="111"/>
      <c r="K24" s="112">
        <v>160</v>
      </c>
      <c r="L24" s="113">
        <f t="shared" si="0"/>
        <v>0</v>
      </c>
    </row>
    <row r="25" spans="1:12" ht="15" x14ac:dyDescent="0.2">
      <c r="B25" s="347" t="s">
        <v>86</v>
      </c>
      <c r="C25" s="330"/>
      <c r="D25" s="330"/>
      <c r="E25" s="330"/>
      <c r="F25" s="348"/>
      <c r="H25" s="109">
        <v>10366</v>
      </c>
      <c r="I25" s="110" t="s">
        <v>87</v>
      </c>
      <c r="J25" s="111"/>
      <c r="K25" s="112">
        <v>160</v>
      </c>
      <c r="L25" s="113">
        <f t="shared" si="0"/>
        <v>0</v>
      </c>
    </row>
    <row r="26" spans="1:12" ht="15" x14ac:dyDescent="0.2">
      <c r="B26" s="349"/>
      <c r="C26" s="331"/>
      <c r="D26" s="331"/>
      <c r="E26" s="331"/>
      <c r="F26" s="350"/>
      <c r="H26" s="109">
        <v>10367</v>
      </c>
      <c r="I26" s="110" t="s">
        <v>88</v>
      </c>
      <c r="J26" s="111"/>
      <c r="K26" s="112">
        <v>160</v>
      </c>
      <c r="L26" s="113">
        <f t="shared" si="0"/>
        <v>0</v>
      </c>
    </row>
    <row r="27" spans="1:12" ht="15" x14ac:dyDescent="0.2">
      <c r="B27" s="356" t="s">
        <v>89</v>
      </c>
      <c r="C27" s="357"/>
      <c r="D27" s="358"/>
      <c r="E27" s="358"/>
      <c r="F27" s="359"/>
      <c r="H27" s="109">
        <v>10368</v>
      </c>
      <c r="I27" s="110" t="s">
        <v>90</v>
      </c>
      <c r="J27" s="111"/>
      <c r="K27" s="112">
        <v>160</v>
      </c>
      <c r="L27" s="113">
        <f>J27*K27</f>
        <v>0</v>
      </c>
    </row>
    <row r="28" spans="1:12" ht="15" customHeight="1" x14ac:dyDescent="0.2">
      <c r="B28" s="116">
        <v>10895</v>
      </c>
      <c r="C28" s="117" t="s">
        <v>91</v>
      </c>
      <c r="D28" s="118"/>
      <c r="E28" s="119">
        <v>590</v>
      </c>
      <c r="F28" s="113">
        <f t="shared" ref="F28:F34" si="1">D28*E28</f>
        <v>0</v>
      </c>
      <c r="H28" s="109">
        <v>10369</v>
      </c>
      <c r="I28" s="110" t="s">
        <v>92</v>
      </c>
      <c r="J28" s="111"/>
      <c r="K28" s="112">
        <v>160</v>
      </c>
      <c r="L28" s="113">
        <f t="shared" si="0"/>
        <v>0</v>
      </c>
    </row>
    <row r="29" spans="1:12" ht="15" x14ac:dyDescent="0.2">
      <c r="B29" s="116">
        <v>10896</v>
      </c>
      <c r="C29" s="117" t="s">
        <v>93</v>
      </c>
      <c r="D29" s="118"/>
      <c r="E29" s="119">
        <v>590</v>
      </c>
      <c r="F29" s="113">
        <f t="shared" si="1"/>
        <v>0</v>
      </c>
      <c r="H29" s="109">
        <v>10370</v>
      </c>
      <c r="I29" s="110" t="s">
        <v>94</v>
      </c>
      <c r="J29" s="111"/>
      <c r="K29" s="112">
        <v>160</v>
      </c>
      <c r="L29" s="113">
        <f t="shared" si="0"/>
        <v>0</v>
      </c>
    </row>
    <row r="30" spans="1:12" ht="15" x14ac:dyDescent="0.2">
      <c r="B30" s="116">
        <v>10900</v>
      </c>
      <c r="C30" s="117" t="s">
        <v>95</v>
      </c>
      <c r="D30" s="118"/>
      <c r="E30" s="119">
        <v>590</v>
      </c>
      <c r="F30" s="113">
        <f t="shared" si="1"/>
        <v>0</v>
      </c>
      <c r="H30" s="109">
        <v>10371</v>
      </c>
      <c r="I30" s="110" t="s">
        <v>96</v>
      </c>
      <c r="J30" s="111"/>
      <c r="K30" s="112">
        <v>160</v>
      </c>
      <c r="L30" s="113">
        <f t="shared" si="0"/>
        <v>0</v>
      </c>
    </row>
    <row r="31" spans="1:12" ht="15" x14ac:dyDescent="0.2">
      <c r="B31" s="116">
        <v>10901</v>
      </c>
      <c r="C31" s="117" t="s">
        <v>97</v>
      </c>
      <c r="D31" s="118"/>
      <c r="E31" s="119">
        <v>590</v>
      </c>
      <c r="F31" s="113">
        <f t="shared" si="1"/>
        <v>0</v>
      </c>
      <c r="H31" s="109">
        <v>10372</v>
      </c>
      <c r="I31" s="110" t="s">
        <v>98</v>
      </c>
      <c r="J31" s="111"/>
      <c r="K31" s="112">
        <v>160</v>
      </c>
      <c r="L31" s="113">
        <f t="shared" si="0"/>
        <v>0</v>
      </c>
    </row>
    <row r="32" spans="1:12" ht="15" x14ac:dyDescent="0.2">
      <c r="B32" s="116">
        <v>10931</v>
      </c>
      <c r="C32" s="117" t="s">
        <v>99</v>
      </c>
      <c r="D32" s="118"/>
      <c r="E32" s="119">
        <v>82</v>
      </c>
      <c r="F32" s="113">
        <f t="shared" si="1"/>
        <v>0</v>
      </c>
      <c r="H32" s="109">
        <v>10373</v>
      </c>
      <c r="I32" s="110" t="s">
        <v>100</v>
      </c>
      <c r="J32" s="111"/>
      <c r="K32" s="112">
        <v>160</v>
      </c>
      <c r="L32" s="113">
        <f t="shared" si="0"/>
        <v>0</v>
      </c>
    </row>
    <row r="33" spans="2:12" ht="15" x14ac:dyDescent="0.2">
      <c r="B33" s="116">
        <v>11229</v>
      </c>
      <c r="C33" s="117" t="s">
        <v>101</v>
      </c>
      <c r="D33" s="118"/>
      <c r="E33" s="119">
        <v>310</v>
      </c>
      <c r="F33" s="113">
        <f t="shared" si="1"/>
        <v>0</v>
      </c>
      <c r="H33" s="109">
        <v>10375</v>
      </c>
      <c r="I33" s="110" t="s">
        <v>102</v>
      </c>
      <c r="J33" s="111"/>
      <c r="K33" s="112">
        <v>160</v>
      </c>
      <c r="L33" s="113">
        <f t="shared" si="0"/>
        <v>0</v>
      </c>
    </row>
    <row r="34" spans="2:12" ht="15" customHeight="1" x14ac:dyDescent="0.2">
      <c r="B34" s="120">
        <v>11230</v>
      </c>
      <c r="C34" s="121" t="s">
        <v>103</v>
      </c>
      <c r="D34" s="118"/>
      <c r="E34" s="122">
        <v>310</v>
      </c>
      <c r="F34" s="123">
        <f t="shared" si="1"/>
        <v>0</v>
      </c>
      <c r="H34" s="109">
        <v>10376</v>
      </c>
      <c r="I34" s="110" t="s">
        <v>104</v>
      </c>
      <c r="J34" s="111"/>
      <c r="K34" s="112">
        <v>160</v>
      </c>
      <c r="L34" s="113">
        <f t="shared" si="0"/>
        <v>0</v>
      </c>
    </row>
    <row r="35" spans="2:12" ht="15" x14ac:dyDescent="0.2">
      <c r="B35" s="107"/>
      <c r="C35" s="325" t="s">
        <v>105</v>
      </c>
      <c r="D35" s="338"/>
      <c r="E35" s="339"/>
      <c r="F35" s="108"/>
      <c r="H35" s="109">
        <v>10377</v>
      </c>
      <c r="I35" s="110" t="s">
        <v>106</v>
      </c>
      <c r="J35" s="111"/>
      <c r="K35" s="112">
        <v>160</v>
      </c>
      <c r="L35" s="113">
        <f t="shared" si="0"/>
        <v>0</v>
      </c>
    </row>
    <row r="36" spans="2:12" ht="15" x14ac:dyDescent="0.2">
      <c r="B36" s="116">
        <v>10761</v>
      </c>
      <c r="C36" s="110" t="s">
        <v>107</v>
      </c>
      <c r="D36" s="118"/>
      <c r="E36" s="119">
        <v>380</v>
      </c>
      <c r="F36" s="113">
        <f>D36*E36</f>
        <v>0</v>
      </c>
      <c r="H36" s="109">
        <v>10379</v>
      </c>
      <c r="I36" s="110" t="s">
        <v>108</v>
      </c>
      <c r="J36" s="111"/>
      <c r="K36" s="112">
        <v>160</v>
      </c>
      <c r="L36" s="113">
        <f t="shared" si="0"/>
        <v>0</v>
      </c>
    </row>
    <row r="37" spans="2:12" ht="15" x14ac:dyDescent="0.2">
      <c r="B37" s="116">
        <v>10763</v>
      </c>
      <c r="C37" s="110" t="s">
        <v>109</v>
      </c>
      <c r="D37" s="118"/>
      <c r="E37" s="119">
        <v>450</v>
      </c>
      <c r="F37" s="113">
        <f>D37*E37</f>
        <v>0</v>
      </c>
      <c r="H37" s="109">
        <v>10391</v>
      </c>
      <c r="I37" s="110" t="s">
        <v>110</v>
      </c>
      <c r="J37" s="111"/>
      <c r="K37" s="112">
        <v>185</v>
      </c>
      <c r="L37" s="113">
        <f t="shared" si="0"/>
        <v>0</v>
      </c>
    </row>
    <row r="38" spans="2:12" ht="15" x14ac:dyDescent="0.2">
      <c r="B38" s="116">
        <v>10682</v>
      </c>
      <c r="C38" s="110" t="s">
        <v>111</v>
      </c>
      <c r="D38" s="118"/>
      <c r="E38" s="119">
        <v>750</v>
      </c>
      <c r="F38" s="113">
        <f>D38*E38</f>
        <v>0</v>
      </c>
      <c r="H38" s="109">
        <v>10392</v>
      </c>
      <c r="I38" s="110" t="s">
        <v>112</v>
      </c>
      <c r="J38" s="111"/>
      <c r="K38" s="112">
        <v>185</v>
      </c>
      <c r="L38" s="113">
        <f t="shared" si="0"/>
        <v>0</v>
      </c>
    </row>
    <row r="39" spans="2:12" ht="15" x14ac:dyDescent="0.2">
      <c r="B39" s="354" t="s">
        <v>113</v>
      </c>
      <c r="C39" s="355"/>
      <c r="D39" s="355"/>
      <c r="E39" s="355"/>
      <c r="F39" s="355"/>
      <c r="H39" s="109">
        <v>10393</v>
      </c>
      <c r="I39" s="110" t="s">
        <v>114</v>
      </c>
      <c r="J39" s="111"/>
      <c r="K39" s="112">
        <v>185</v>
      </c>
      <c r="L39" s="113">
        <f t="shared" si="0"/>
        <v>0</v>
      </c>
    </row>
    <row r="40" spans="2:12" ht="15" x14ac:dyDescent="0.2">
      <c r="B40" s="340" t="s">
        <v>115</v>
      </c>
      <c r="C40" s="341"/>
      <c r="D40" s="114"/>
      <c r="E40" s="115"/>
      <c r="F40" s="269" t="s">
        <v>116</v>
      </c>
      <c r="H40" s="109">
        <v>10394</v>
      </c>
      <c r="I40" s="143" t="s">
        <v>117</v>
      </c>
      <c r="J40" s="111"/>
      <c r="K40" s="112">
        <v>185</v>
      </c>
      <c r="L40" s="113">
        <f t="shared" si="0"/>
        <v>0</v>
      </c>
    </row>
    <row r="41" spans="2:12" ht="15" x14ac:dyDescent="0.2">
      <c r="B41" s="109">
        <v>12690</v>
      </c>
      <c r="C41" s="110" t="s">
        <v>118</v>
      </c>
      <c r="D41" s="111"/>
      <c r="E41" s="112">
        <v>520</v>
      </c>
      <c r="F41" s="268">
        <f t="shared" ref="F41:F47" si="2">D41*E41</f>
        <v>0</v>
      </c>
      <c r="H41" s="109">
        <v>10395</v>
      </c>
      <c r="I41" s="110" t="s">
        <v>119</v>
      </c>
      <c r="J41" s="111"/>
      <c r="K41" s="112">
        <v>185</v>
      </c>
      <c r="L41" s="113">
        <f t="shared" si="0"/>
        <v>0</v>
      </c>
    </row>
    <row r="42" spans="2:12" ht="15" customHeight="1" x14ac:dyDescent="0.2">
      <c r="B42" s="109">
        <v>12691</v>
      </c>
      <c r="C42" s="110" t="s">
        <v>120</v>
      </c>
      <c r="D42" s="111"/>
      <c r="E42" s="112">
        <v>2690</v>
      </c>
      <c r="F42" s="268">
        <f t="shared" si="2"/>
        <v>0</v>
      </c>
      <c r="H42" s="109">
        <v>10396</v>
      </c>
      <c r="I42" s="110" t="s">
        <v>121</v>
      </c>
      <c r="J42" s="111"/>
      <c r="K42" s="112">
        <v>185</v>
      </c>
      <c r="L42" s="113">
        <f t="shared" si="0"/>
        <v>0</v>
      </c>
    </row>
    <row r="43" spans="2:12" ht="15" x14ac:dyDescent="0.2">
      <c r="B43" s="109">
        <v>10708</v>
      </c>
      <c r="C43" s="110" t="s">
        <v>122</v>
      </c>
      <c r="D43" s="111"/>
      <c r="E43" s="112">
        <v>375</v>
      </c>
      <c r="F43" s="163">
        <f t="shared" si="2"/>
        <v>0</v>
      </c>
      <c r="H43" s="109">
        <v>10397</v>
      </c>
      <c r="I43" s="110" t="s">
        <v>123</v>
      </c>
      <c r="J43" s="111"/>
      <c r="K43" s="112">
        <v>185</v>
      </c>
      <c r="L43" s="113">
        <f t="shared" si="0"/>
        <v>0</v>
      </c>
    </row>
    <row r="44" spans="2:12" ht="15" x14ac:dyDescent="0.2">
      <c r="B44" s="109">
        <v>10709</v>
      </c>
      <c r="C44" s="110" t="s">
        <v>124</v>
      </c>
      <c r="D44" s="111"/>
      <c r="E44" s="112">
        <v>375</v>
      </c>
      <c r="F44" s="164">
        <f t="shared" si="2"/>
        <v>0</v>
      </c>
      <c r="H44" s="109">
        <v>10398</v>
      </c>
      <c r="I44" s="110" t="s">
        <v>125</v>
      </c>
      <c r="J44" s="111"/>
      <c r="K44" s="112">
        <v>185</v>
      </c>
      <c r="L44" s="113">
        <f t="shared" ref="L44:L53" si="3">J44*K44</f>
        <v>0</v>
      </c>
    </row>
    <row r="45" spans="2:12" ht="15" x14ac:dyDescent="0.2">
      <c r="B45" s="109">
        <v>10713</v>
      </c>
      <c r="C45" s="110" t="s">
        <v>126</v>
      </c>
      <c r="D45" s="111"/>
      <c r="E45" s="112">
        <v>375</v>
      </c>
      <c r="F45" s="165">
        <f t="shared" si="2"/>
        <v>0</v>
      </c>
      <c r="H45" s="109">
        <v>10399</v>
      </c>
      <c r="I45" s="110" t="s">
        <v>127</v>
      </c>
      <c r="J45" s="111"/>
      <c r="K45" s="112">
        <v>185</v>
      </c>
      <c r="L45" s="113">
        <f t="shared" si="3"/>
        <v>0</v>
      </c>
    </row>
    <row r="46" spans="2:12" ht="15" customHeight="1" x14ac:dyDescent="0.2">
      <c r="B46" s="109">
        <v>10714</v>
      </c>
      <c r="C46" s="110" t="s">
        <v>128</v>
      </c>
      <c r="D46" s="111"/>
      <c r="E46" s="112">
        <v>375</v>
      </c>
      <c r="F46" s="113">
        <f t="shared" si="2"/>
        <v>0</v>
      </c>
      <c r="H46" s="109">
        <v>10400</v>
      </c>
      <c r="I46" s="110" t="s">
        <v>129</v>
      </c>
      <c r="J46" s="111"/>
      <c r="K46" s="112">
        <v>185</v>
      </c>
      <c r="L46" s="113">
        <f t="shared" si="3"/>
        <v>0</v>
      </c>
    </row>
    <row r="47" spans="2:12" ht="15" x14ac:dyDescent="0.2">
      <c r="B47" s="109">
        <v>10665</v>
      </c>
      <c r="C47" s="110" t="s">
        <v>130</v>
      </c>
      <c r="D47" s="111"/>
      <c r="E47" s="112">
        <v>456</v>
      </c>
      <c r="F47" s="113">
        <f t="shared" si="2"/>
        <v>0</v>
      </c>
      <c r="H47" s="109">
        <v>10401</v>
      </c>
      <c r="I47" s="110" t="s">
        <v>131</v>
      </c>
      <c r="J47" s="111"/>
      <c r="K47" s="112">
        <v>185</v>
      </c>
      <c r="L47" s="113">
        <f t="shared" si="3"/>
        <v>0</v>
      </c>
    </row>
    <row r="48" spans="2:12" ht="15" x14ac:dyDescent="0.25">
      <c r="B48" s="351" t="s">
        <v>132</v>
      </c>
      <c r="C48" s="352"/>
      <c r="D48" s="352"/>
      <c r="E48" s="352"/>
      <c r="F48" s="353"/>
      <c r="H48" s="109">
        <v>10402</v>
      </c>
      <c r="I48" s="110" t="s">
        <v>133</v>
      </c>
      <c r="J48" s="111"/>
      <c r="K48" s="112">
        <v>185</v>
      </c>
      <c r="L48" s="113">
        <f t="shared" si="3"/>
        <v>0</v>
      </c>
    </row>
    <row r="49" spans="2:12" ht="15" customHeight="1" x14ac:dyDescent="0.2">
      <c r="B49" s="116">
        <v>10675</v>
      </c>
      <c r="C49" s="117" t="s">
        <v>134</v>
      </c>
      <c r="D49" s="118"/>
      <c r="E49" s="119">
        <v>590</v>
      </c>
      <c r="F49" s="113">
        <f t="shared" ref="F49:F58" si="4">D49*E49</f>
        <v>0</v>
      </c>
      <c r="H49" s="109">
        <v>10403</v>
      </c>
      <c r="I49" s="110" t="s">
        <v>135</v>
      </c>
      <c r="J49" s="111"/>
      <c r="K49" s="112">
        <v>185</v>
      </c>
      <c r="L49" s="113">
        <f t="shared" si="3"/>
        <v>0</v>
      </c>
    </row>
    <row r="50" spans="2:12" ht="15" x14ac:dyDescent="0.2">
      <c r="B50" s="116">
        <v>10676</v>
      </c>
      <c r="C50" s="117" t="s">
        <v>136</v>
      </c>
      <c r="D50" s="118"/>
      <c r="E50" s="119">
        <v>590</v>
      </c>
      <c r="F50" s="113">
        <f t="shared" si="4"/>
        <v>0</v>
      </c>
      <c r="H50" s="109">
        <v>10404</v>
      </c>
      <c r="I50" s="110" t="s">
        <v>137</v>
      </c>
      <c r="J50" s="111"/>
      <c r="K50" s="112">
        <v>185</v>
      </c>
      <c r="L50" s="113">
        <f t="shared" si="3"/>
        <v>0</v>
      </c>
    </row>
    <row r="51" spans="2:12" ht="15" customHeight="1" x14ac:dyDescent="0.2">
      <c r="B51" s="116">
        <v>10677</v>
      </c>
      <c r="C51" s="117" t="s">
        <v>138</v>
      </c>
      <c r="D51" s="118"/>
      <c r="E51" s="119">
        <v>590</v>
      </c>
      <c r="F51" s="113">
        <f t="shared" si="4"/>
        <v>0</v>
      </c>
      <c r="H51" s="109">
        <v>10405</v>
      </c>
      <c r="I51" s="110" t="s">
        <v>139</v>
      </c>
      <c r="J51" s="111"/>
      <c r="K51" s="112">
        <v>185</v>
      </c>
      <c r="L51" s="113">
        <f t="shared" si="3"/>
        <v>0</v>
      </c>
    </row>
    <row r="52" spans="2:12" ht="15" x14ac:dyDescent="0.2">
      <c r="B52" s="116">
        <v>10678</v>
      </c>
      <c r="C52" s="117" t="s">
        <v>140</v>
      </c>
      <c r="D52" s="118"/>
      <c r="E52" s="119">
        <v>590</v>
      </c>
      <c r="F52" s="113">
        <f t="shared" si="4"/>
        <v>0</v>
      </c>
      <c r="H52" s="109">
        <v>12674</v>
      </c>
      <c r="I52" s="110" t="s">
        <v>141</v>
      </c>
      <c r="J52" s="111"/>
      <c r="K52" s="112">
        <v>185</v>
      </c>
      <c r="L52" s="113">
        <f t="shared" si="3"/>
        <v>0</v>
      </c>
    </row>
    <row r="53" spans="2:12" ht="14.25" customHeight="1" x14ac:dyDescent="0.2">
      <c r="B53" s="116">
        <v>10679</v>
      </c>
      <c r="C53" s="117" t="s">
        <v>142</v>
      </c>
      <c r="D53" s="118"/>
      <c r="E53" s="119">
        <v>590</v>
      </c>
      <c r="F53" s="113">
        <f t="shared" si="4"/>
        <v>0</v>
      </c>
      <c r="H53" s="109">
        <v>10406</v>
      </c>
      <c r="I53" s="110" t="s">
        <v>143</v>
      </c>
      <c r="J53" s="111"/>
      <c r="K53" s="112">
        <v>185</v>
      </c>
      <c r="L53" s="113">
        <f t="shared" si="3"/>
        <v>0</v>
      </c>
    </row>
    <row r="54" spans="2:12" ht="15" customHeight="1" x14ac:dyDescent="0.2">
      <c r="B54" s="116">
        <v>10680</v>
      </c>
      <c r="C54" s="117" t="s">
        <v>144</v>
      </c>
      <c r="D54" s="118"/>
      <c r="E54" s="119">
        <v>590</v>
      </c>
      <c r="F54" s="113">
        <f t="shared" si="4"/>
        <v>0</v>
      </c>
      <c r="H54" s="144"/>
      <c r="I54" s="336" t="s">
        <v>145</v>
      </c>
      <c r="J54" s="337"/>
      <c r="K54" s="337"/>
      <c r="L54" s="337"/>
    </row>
    <row r="55" spans="2:12" ht="15" customHeight="1" x14ac:dyDescent="0.2">
      <c r="B55" s="116">
        <v>10681</v>
      </c>
      <c r="C55" s="117" t="s">
        <v>146</v>
      </c>
      <c r="D55" s="118"/>
      <c r="E55" s="119">
        <v>590</v>
      </c>
      <c r="F55" s="113">
        <f t="shared" si="4"/>
        <v>0</v>
      </c>
      <c r="H55" s="109">
        <v>10317</v>
      </c>
      <c r="I55" s="110" t="s">
        <v>147</v>
      </c>
      <c r="J55" s="111"/>
      <c r="K55" s="112">
        <v>295</v>
      </c>
      <c r="L55" s="113">
        <f>SUM(J55*K55)</f>
        <v>0</v>
      </c>
    </row>
    <row r="56" spans="2:12" ht="15" customHeight="1" x14ac:dyDescent="0.2">
      <c r="B56" s="116">
        <v>10752</v>
      </c>
      <c r="C56" s="117" t="s">
        <v>101</v>
      </c>
      <c r="D56" s="118"/>
      <c r="E56" s="119">
        <v>310</v>
      </c>
      <c r="F56" s="113">
        <f t="shared" si="4"/>
        <v>0</v>
      </c>
      <c r="H56" s="109">
        <v>10318</v>
      </c>
      <c r="I56" s="110" t="s">
        <v>148</v>
      </c>
      <c r="J56" s="111"/>
      <c r="K56" s="112">
        <v>295</v>
      </c>
      <c r="L56" s="113">
        <f t="shared" ref="L56:L92" si="5">SUM(J56*K56)</f>
        <v>0</v>
      </c>
    </row>
    <row r="57" spans="2:12" ht="15" customHeight="1" x14ac:dyDescent="0.2">
      <c r="B57" s="116">
        <v>10753</v>
      </c>
      <c r="C57" s="117" t="s">
        <v>103</v>
      </c>
      <c r="D57" s="118"/>
      <c r="E57" s="119">
        <v>310</v>
      </c>
      <c r="F57" s="113">
        <f t="shared" si="4"/>
        <v>0</v>
      </c>
      <c r="H57" s="109">
        <v>10319</v>
      </c>
      <c r="I57" s="110" t="s">
        <v>149</v>
      </c>
      <c r="J57" s="111"/>
      <c r="K57" s="112">
        <v>295</v>
      </c>
      <c r="L57" s="113">
        <f t="shared" si="5"/>
        <v>0</v>
      </c>
    </row>
    <row r="58" spans="2:12" ht="15" customHeight="1" x14ac:dyDescent="0.2">
      <c r="B58" s="116">
        <v>10765</v>
      </c>
      <c r="C58" s="110" t="s">
        <v>150</v>
      </c>
      <c r="D58" s="118"/>
      <c r="E58" s="119">
        <v>295</v>
      </c>
      <c r="F58" s="113">
        <f t="shared" si="4"/>
        <v>0</v>
      </c>
      <c r="H58" s="109">
        <v>10320</v>
      </c>
      <c r="I58" s="110" t="s">
        <v>151</v>
      </c>
      <c r="J58" s="111"/>
      <c r="K58" s="112">
        <v>295</v>
      </c>
      <c r="L58" s="113">
        <f t="shared" si="5"/>
        <v>0</v>
      </c>
    </row>
    <row r="59" spans="2:12" ht="15" customHeight="1" x14ac:dyDescent="0.2">
      <c r="B59" s="315" t="s">
        <v>152</v>
      </c>
      <c r="C59" s="316"/>
      <c r="D59" s="316"/>
      <c r="E59" s="316"/>
      <c r="F59" s="316"/>
      <c r="H59" s="109">
        <v>11950</v>
      </c>
      <c r="I59" s="110" t="s">
        <v>153</v>
      </c>
      <c r="J59" s="111"/>
      <c r="K59" s="112">
        <v>295</v>
      </c>
      <c r="L59" s="113">
        <f t="shared" si="5"/>
        <v>0</v>
      </c>
    </row>
    <row r="60" spans="2:12" ht="15" customHeight="1" x14ac:dyDescent="0.2">
      <c r="B60" s="317"/>
      <c r="C60" s="317"/>
      <c r="D60" s="317"/>
      <c r="E60" s="317"/>
      <c r="F60" s="317"/>
      <c r="H60" s="109">
        <v>11951</v>
      </c>
      <c r="I60" s="110" t="s">
        <v>154</v>
      </c>
      <c r="J60" s="111"/>
      <c r="K60" s="112">
        <v>295</v>
      </c>
      <c r="L60" s="113">
        <f t="shared" si="5"/>
        <v>0</v>
      </c>
    </row>
    <row r="61" spans="2:12" ht="15" customHeight="1" x14ac:dyDescent="0.2">
      <c r="B61" s="125"/>
      <c r="C61" s="325" t="s">
        <v>155</v>
      </c>
      <c r="D61" s="326"/>
      <c r="E61" s="327"/>
      <c r="F61" s="126"/>
      <c r="H61" s="109">
        <v>11975</v>
      </c>
      <c r="I61" s="110" t="s">
        <v>156</v>
      </c>
      <c r="J61" s="111"/>
      <c r="K61" s="112">
        <v>295</v>
      </c>
      <c r="L61" s="113">
        <f t="shared" si="5"/>
        <v>0</v>
      </c>
    </row>
    <row r="62" spans="2:12" ht="15" customHeight="1" x14ac:dyDescent="0.2">
      <c r="B62" s="127"/>
      <c r="C62" s="323" t="s">
        <v>157</v>
      </c>
      <c r="D62" s="322"/>
      <c r="E62" s="322"/>
      <c r="F62" s="128"/>
      <c r="H62" s="109">
        <v>11976</v>
      </c>
      <c r="I62" s="110" t="s">
        <v>158</v>
      </c>
      <c r="J62" s="111"/>
      <c r="K62" s="112">
        <v>295</v>
      </c>
      <c r="L62" s="113">
        <f t="shared" si="5"/>
        <v>0</v>
      </c>
    </row>
    <row r="63" spans="2:12" ht="15" customHeight="1" x14ac:dyDescent="0.2">
      <c r="B63" s="116">
        <v>10324</v>
      </c>
      <c r="C63" s="117" t="s">
        <v>159</v>
      </c>
      <c r="D63" s="118"/>
      <c r="E63" s="119">
        <v>115</v>
      </c>
      <c r="F63" s="113">
        <f t="shared" ref="F63:F83" si="6">D63*E63</f>
        <v>0</v>
      </c>
      <c r="H63" s="109">
        <v>11977</v>
      </c>
      <c r="I63" s="110" t="s">
        <v>160</v>
      </c>
      <c r="J63" s="111"/>
      <c r="K63" s="112">
        <v>295</v>
      </c>
      <c r="L63" s="113">
        <f t="shared" si="5"/>
        <v>0</v>
      </c>
    </row>
    <row r="64" spans="2:12" ht="15" customHeight="1" x14ac:dyDescent="0.2">
      <c r="B64" s="116">
        <v>10325</v>
      </c>
      <c r="C64" s="117" t="s">
        <v>161</v>
      </c>
      <c r="D64" s="118"/>
      <c r="E64" s="119">
        <v>115</v>
      </c>
      <c r="F64" s="113">
        <f t="shared" si="6"/>
        <v>0</v>
      </c>
      <c r="H64" s="109">
        <v>11978</v>
      </c>
      <c r="I64" s="110" t="s">
        <v>162</v>
      </c>
      <c r="J64" s="111"/>
      <c r="K64" s="112">
        <v>295</v>
      </c>
      <c r="L64" s="113">
        <f t="shared" si="5"/>
        <v>0</v>
      </c>
    </row>
    <row r="65" spans="2:19" ht="15" customHeight="1" x14ac:dyDescent="0.2">
      <c r="B65" s="116">
        <v>10326</v>
      </c>
      <c r="C65" s="117" t="s">
        <v>163</v>
      </c>
      <c r="D65" s="118"/>
      <c r="E65" s="119">
        <v>115</v>
      </c>
      <c r="F65" s="113">
        <f t="shared" si="6"/>
        <v>0</v>
      </c>
      <c r="H65" s="109">
        <v>12370</v>
      </c>
      <c r="I65" s="110" t="s">
        <v>164</v>
      </c>
      <c r="J65" s="111"/>
      <c r="K65" s="112">
        <v>295</v>
      </c>
      <c r="L65" s="113">
        <f t="shared" si="5"/>
        <v>0</v>
      </c>
    </row>
    <row r="66" spans="2:19" ht="15" customHeight="1" x14ac:dyDescent="0.2">
      <c r="B66" s="116">
        <v>10327</v>
      </c>
      <c r="C66" s="117" t="s">
        <v>165</v>
      </c>
      <c r="D66" s="118"/>
      <c r="E66" s="119">
        <v>115</v>
      </c>
      <c r="F66" s="113">
        <f t="shared" si="6"/>
        <v>0</v>
      </c>
      <c r="H66" s="109">
        <v>12371</v>
      </c>
      <c r="I66" s="145" t="s">
        <v>166</v>
      </c>
      <c r="J66" s="111"/>
      <c r="K66" s="112">
        <v>295</v>
      </c>
      <c r="L66" s="113">
        <f t="shared" si="5"/>
        <v>0</v>
      </c>
    </row>
    <row r="67" spans="2:19" ht="15" customHeight="1" x14ac:dyDescent="0.2">
      <c r="B67" s="116">
        <v>10328</v>
      </c>
      <c r="C67" s="117" t="s">
        <v>167</v>
      </c>
      <c r="D67" s="118"/>
      <c r="E67" s="119">
        <v>115</v>
      </c>
      <c r="F67" s="113">
        <f t="shared" si="6"/>
        <v>0</v>
      </c>
      <c r="H67" s="109">
        <v>10313</v>
      </c>
      <c r="I67" s="110" t="s">
        <v>168</v>
      </c>
      <c r="J67" s="111"/>
      <c r="K67" s="112">
        <v>295</v>
      </c>
      <c r="L67" s="113">
        <f t="shared" si="5"/>
        <v>0</v>
      </c>
    </row>
    <row r="68" spans="2:19" ht="15" customHeight="1" x14ac:dyDescent="0.2">
      <c r="B68" s="116">
        <v>10329</v>
      </c>
      <c r="C68" s="117" t="s">
        <v>169</v>
      </c>
      <c r="D68" s="118"/>
      <c r="E68" s="119">
        <v>115</v>
      </c>
      <c r="F68" s="113">
        <f t="shared" si="6"/>
        <v>0</v>
      </c>
      <c r="H68" s="109">
        <v>10314</v>
      </c>
      <c r="I68" s="110" t="s">
        <v>170</v>
      </c>
      <c r="J68" s="111"/>
      <c r="K68" s="112">
        <v>399</v>
      </c>
      <c r="L68" s="113">
        <f t="shared" si="5"/>
        <v>0</v>
      </c>
    </row>
    <row r="69" spans="2:19" ht="15" customHeight="1" x14ac:dyDescent="0.2">
      <c r="B69" s="116">
        <v>10330</v>
      </c>
      <c r="C69" s="117" t="s">
        <v>171</v>
      </c>
      <c r="D69" s="118"/>
      <c r="E69" s="119">
        <v>115</v>
      </c>
      <c r="F69" s="113">
        <f t="shared" si="6"/>
        <v>0</v>
      </c>
      <c r="H69" s="109">
        <v>10315</v>
      </c>
      <c r="I69" s="110" t="s">
        <v>172</v>
      </c>
      <c r="J69" s="111"/>
      <c r="K69" s="112">
        <v>399</v>
      </c>
      <c r="L69" s="113">
        <f t="shared" si="5"/>
        <v>0</v>
      </c>
    </row>
    <row r="70" spans="2:19" ht="15" customHeight="1" x14ac:dyDescent="0.2">
      <c r="B70" s="116">
        <v>10331</v>
      </c>
      <c r="C70" s="117" t="s">
        <v>173</v>
      </c>
      <c r="D70" s="118"/>
      <c r="E70" s="119">
        <v>115</v>
      </c>
      <c r="F70" s="113">
        <f t="shared" si="6"/>
        <v>0</v>
      </c>
      <c r="H70" s="109">
        <v>10316</v>
      </c>
      <c r="I70" s="110" t="s">
        <v>174</v>
      </c>
      <c r="J70" s="111"/>
      <c r="K70" s="112">
        <v>399</v>
      </c>
      <c r="L70" s="113">
        <f t="shared" si="5"/>
        <v>0</v>
      </c>
    </row>
    <row r="71" spans="2:19" ht="15" customHeight="1" x14ac:dyDescent="0.2">
      <c r="B71" s="116">
        <v>10332</v>
      </c>
      <c r="C71" s="117" t="s">
        <v>175</v>
      </c>
      <c r="D71" s="118"/>
      <c r="E71" s="119">
        <v>115</v>
      </c>
      <c r="F71" s="113">
        <f t="shared" si="6"/>
        <v>0</v>
      </c>
      <c r="G71" s="22"/>
      <c r="H71" s="109">
        <v>10434</v>
      </c>
      <c r="I71" s="110" t="s">
        <v>176</v>
      </c>
      <c r="J71" s="111"/>
      <c r="K71" s="112">
        <v>295</v>
      </c>
      <c r="L71" s="113">
        <f t="shared" si="5"/>
        <v>0</v>
      </c>
    </row>
    <row r="72" spans="2:19" ht="15" customHeight="1" x14ac:dyDescent="0.2">
      <c r="B72" s="116">
        <v>10333</v>
      </c>
      <c r="C72" s="117" t="s">
        <v>177</v>
      </c>
      <c r="D72" s="118"/>
      <c r="E72" s="119">
        <v>115</v>
      </c>
      <c r="F72" s="113">
        <f t="shared" si="6"/>
        <v>0</v>
      </c>
      <c r="H72" s="109">
        <v>10437</v>
      </c>
      <c r="I72" s="110" t="s">
        <v>178</v>
      </c>
      <c r="J72" s="111"/>
      <c r="K72" s="112">
        <v>295</v>
      </c>
      <c r="L72" s="113">
        <f t="shared" si="5"/>
        <v>0</v>
      </c>
    </row>
    <row r="73" spans="2:19" ht="15" customHeight="1" x14ac:dyDescent="0.2">
      <c r="B73" s="116">
        <v>10334</v>
      </c>
      <c r="C73" s="117" t="s">
        <v>179</v>
      </c>
      <c r="D73" s="118"/>
      <c r="E73" s="119">
        <v>115</v>
      </c>
      <c r="F73" s="113">
        <f t="shared" si="6"/>
        <v>0</v>
      </c>
      <c r="H73" s="109">
        <v>10438</v>
      </c>
      <c r="I73" s="146" t="s">
        <v>180</v>
      </c>
      <c r="J73" s="111"/>
      <c r="K73" s="112">
        <v>295</v>
      </c>
      <c r="L73" s="113">
        <f t="shared" si="5"/>
        <v>0</v>
      </c>
    </row>
    <row r="74" spans="2:19" ht="15" customHeight="1" x14ac:dyDescent="0.2">
      <c r="B74" s="116">
        <v>10335</v>
      </c>
      <c r="C74" s="117" t="s">
        <v>181</v>
      </c>
      <c r="D74" s="118"/>
      <c r="E74" s="119">
        <v>149</v>
      </c>
      <c r="F74" s="113">
        <f t="shared" si="6"/>
        <v>0</v>
      </c>
      <c r="H74" s="109">
        <v>10380</v>
      </c>
      <c r="I74" s="110" t="s">
        <v>182</v>
      </c>
      <c r="J74" s="111"/>
      <c r="K74" s="112">
        <v>295</v>
      </c>
      <c r="L74" s="113">
        <f t="shared" si="5"/>
        <v>0</v>
      </c>
    </row>
    <row r="75" spans="2:19" ht="15" customHeight="1" x14ac:dyDescent="0.2">
      <c r="B75" s="116">
        <v>10336</v>
      </c>
      <c r="C75" s="117" t="s">
        <v>183</v>
      </c>
      <c r="D75" s="118"/>
      <c r="E75" s="119">
        <v>115</v>
      </c>
      <c r="F75" s="113">
        <f t="shared" si="6"/>
        <v>0</v>
      </c>
      <c r="H75" s="147">
        <v>11428</v>
      </c>
      <c r="I75" s="110" t="s">
        <v>184</v>
      </c>
      <c r="J75" s="111"/>
      <c r="K75" s="112">
        <v>310</v>
      </c>
      <c r="L75" s="113">
        <f t="shared" si="5"/>
        <v>0</v>
      </c>
    </row>
    <row r="76" spans="2:19" ht="15" customHeight="1" x14ac:dyDescent="0.2">
      <c r="B76" s="116">
        <v>10337</v>
      </c>
      <c r="C76" s="117" t="s">
        <v>185</v>
      </c>
      <c r="D76" s="118"/>
      <c r="E76" s="119">
        <v>115</v>
      </c>
      <c r="F76" s="113">
        <f t="shared" si="6"/>
        <v>0</v>
      </c>
      <c r="H76" s="147">
        <v>11429</v>
      </c>
      <c r="I76" s="110" t="s">
        <v>186</v>
      </c>
      <c r="J76" s="111"/>
      <c r="K76" s="112">
        <v>310</v>
      </c>
      <c r="L76" s="113">
        <f t="shared" si="5"/>
        <v>0</v>
      </c>
      <c r="S76" s="16"/>
    </row>
    <row r="77" spans="2:19" ht="15" customHeight="1" x14ac:dyDescent="0.2">
      <c r="B77" s="116">
        <v>10338</v>
      </c>
      <c r="C77" s="117" t="s">
        <v>187</v>
      </c>
      <c r="D77" s="118"/>
      <c r="E77" s="119">
        <v>115</v>
      </c>
      <c r="F77" s="113">
        <f t="shared" si="6"/>
        <v>0</v>
      </c>
      <c r="H77" s="147">
        <v>11430</v>
      </c>
      <c r="I77" s="110" t="s">
        <v>188</v>
      </c>
      <c r="J77" s="111"/>
      <c r="K77" s="112">
        <v>310</v>
      </c>
      <c r="L77" s="113">
        <f t="shared" si="5"/>
        <v>0</v>
      </c>
      <c r="S77" s="16"/>
    </row>
    <row r="78" spans="2:19" ht="15" customHeight="1" x14ac:dyDescent="0.2">
      <c r="B78" s="116">
        <v>10339</v>
      </c>
      <c r="C78" s="117" t="s">
        <v>189</v>
      </c>
      <c r="D78" s="118"/>
      <c r="E78" s="119">
        <v>115</v>
      </c>
      <c r="F78" s="113">
        <f t="shared" si="6"/>
        <v>0</v>
      </c>
      <c r="H78" s="109">
        <v>11979</v>
      </c>
      <c r="I78" s="110" t="s">
        <v>190</v>
      </c>
      <c r="J78" s="111"/>
      <c r="K78" s="112">
        <v>310</v>
      </c>
      <c r="L78" s="113">
        <f t="shared" si="5"/>
        <v>0</v>
      </c>
      <c r="S78" s="16"/>
    </row>
    <row r="79" spans="2:19" ht="15" customHeight="1" x14ac:dyDescent="0.2">
      <c r="B79" s="116">
        <v>10340</v>
      </c>
      <c r="C79" s="117" t="s">
        <v>191</v>
      </c>
      <c r="D79" s="118"/>
      <c r="E79" s="119">
        <v>115</v>
      </c>
      <c r="F79" s="113">
        <f t="shared" si="6"/>
        <v>0</v>
      </c>
      <c r="H79" s="147">
        <v>11432</v>
      </c>
      <c r="I79" s="110" t="s">
        <v>192</v>
      </c>
      <c r="J79" s="111"/>
      <c r="K79" s="112">
        <v>450</v>
      </c>
      <c r="L79" s="113">
        <f t="shared" si="5"/>
        <v>0</v>
      </c>
      <c r="S79" s="16"/>
    </row>
    <row r="80" spans="2:19" ht="15" customHeight="1" x14ac:dyDescent="0.2">
      <c r="B80" s="116">
        <v>10341</v>
      </c>
      <c r="C80" s="117" t="s">
        <v>193</v>
      </c>
      <c r="D80" s="118"/>
      <c r="E80" s="119">
        <v>115</v>
      </c>
      <c r="F80" s="113">
        <f t="shared" si="6"/>
        <v>0</v>
      </c>
      <c r="H80" s="147">
        <v>11433</v>
      </c>
      <c r="I80" s="110" t="s">
        <v>194</v>
      </c>
      <c r="J80" s="111"/>
      <c r="K80" s="112">
        <v>515</v>
      </c>
      <c r="L80" s="113">
        <f t="shared" si="5"/>
        <v>0</v>
      </c>
      <c r="S80" s="16"/>
    </row>
    <row r="81" spans="2:19" ht="15" customHeight="1" x14ac:dyDescent="0.2">
      <c r="B81" s="116">
        <v>10342</v>
      </c>
      <c r="C81" s="117" t="s">
        <v>195</v>
      </c>
      <c r="D81" s="118"/>
      <c r="E81" s="119">
        <v>115</v>
      </c>
      <c r="F81" s="113">
        <f t="shared" si="6"/>
        <v>0</v>
      </c>
      <c r="H81" s="109">
        <v>10389</v>
      </c>
      <c r="I81" s="110" t="s">
        <v>196</v>
      </c>
      <c r="J81" s="111"/>
      <c r="K81" s="112">
        <v>199</v>
      </c>
      <c r="L81" s="113">
        <f t="shared" si="5"/>
        <v>0</v>
      </c>
      <c r="S81" s="16"/>
    </row>
    <row r="82" spans="2:19" ht="15" customHeight="1" x14ac:dyDescent="0.2">
      <c r="B82" s="116">
        <v>10343</v>
      </c>
      <c r="C82" s="117" t="s">
        <v>197</v>
      </c>
      <c r="D82" s="118"/>
      <c r="E82" s="119">
        <v>115</v>
      </c>
      <c r="F82" s="113">
        <f t="shared" si="6"/>
        <v>0</v>
      </c>
      <c r="H82" s="147">
        <v>11434</v>
      </c>
      <c r="I82" s="110" t="s">
        <v>198</v>
      </c>
      <c r="J82" s="111"/>
      <c r="K82" s="112">
        <v>295</v>
      </c>
      <c r="L82" s="113">
        <f t="shared" si="5"/>
        <v>0</v>
      </c>
      <c r="S82" s="16"/>
    </row>
    <row r="83" spans="2:19" ht="15" customHeight="1" x14ac:dyDescent="0.2">
      <c r="B83" s="116">
        <v>10442</v>
      </c>
      <c r="C83" s="110" t="s">
        <v>199</v>
      </c>
      <c r="D83" s="118"/>
      <c r="E83" s="119">
        <v>25</v>
      </c>
      <c r="F83" s="113">
        <f t="shared" si="6"/>
        <v>0</v>
      </c>
      <c r="H83" s="147">
        <v>12823</v>
      </c>
      <c r="I83" s="110" t="s">
        <v>200</v>
      </c>
      <c r="J83" s="111"/>
      <c r="K83" s="112">
        <v>299</v>
      </c>
      <c r="L83" s="113">
        <f t="shared" si="5"/>
        <v>0</v>
      </c>
      <c r="S83" s="16"/>
    </row>
    <row r="84" spans="2:19" ht="15" customHeight="1" x14ac:dyDescent="0.2">
      <c r="B84" s="127"/>
      <c r="C84" s="324" t="s">
        <v>201</v>
      </c>
      <c r="D84" s="322"/>
      <c r="E84" s="322"/>
      <c r="F84" s="128"/>
      <c r="H84" s="147">
        <v>12824</v>
      </c>
      <c r="I84" s="110" t="s">
        <v>202</v>
      </c>
      <c r="J84" s="111"/>
      <c r="K84" s="112">
        <v>299</v>
      </c>
      <c r="L84" s="113">
        <f t="shared" si="5"/>
        <v>0</v>
      </c>
      <c r="S84" s="16"/>
    </row>
    <row r="85" spans="2:19" ht="15" customHeight="1" x14ac:dyDescent="0.2">
      <c r="B85" s="321" t="s">
        <v>203</v>
      </c>
      <c r="C85" s="322"/>
      <c r="D85" s="322"/>
      <c r="E85" s="322"/>
      <c r="F85" s="322"/>
      <c r="H85" s="147">
        <v>12825</v>
      </c>
      <c r="I85" s="110" t="s">
        <v>204</v>
      </c>
      <c r="J85" s="111"/>
      <c r="K85" s="112">
        <v>299</v>
      </c>
      <c r="L85" s="113">
        <f t="shared" si="5"/>
        <v>0</v>
      </c>
      <c r="S85" s="16"/>
    </row>
    <row r="86" spans="2:19" ht="15" customHeight="1" x14ac:dyDescent="0.2">
      <c r="B86" s="116">
        <v>10345</v>
      </c>
      <c r="C86" s="117" t="s">
        <v>205</v>
      </c>
      <c r="D86" s="118"/>
      <c r="E86" s="119">
        <v>160</v>
      </c>
      <c r="F86" s="113">
        <f t="shared" ref="F86:F93" si="7">D86*E86</f>
        <v>0</v>
      </c>
      <c r="H86" s="147">
        <v>12826</v>
      </c>
      <c r="I86" s="110" t="s">
        <v>206</v>
      </c>
      <c r="J86" s="111"/>
      <c r="K86" s="112">
        <v>299</v>
      </c>
      <c r="L86" s="113">
        <f t="shared" si="5"/>
        <v>0</v>
      </c>
      <c r="S86" s="16"/>
    </row>
    <row r="87" spans="2:19" ht="15" customHeight="1" x14ac:dyDescent="0.2">
      <c r="B87" s="116">
        <v>10346</v>
      </c>
      <c r="C87" s="117" t="s">
        <v>207</v>
      </c>
      <c r="D87" s="118"/>
      <c r="E87" s="119">
        <v>160</v>
      </c>
      <c r="F87" s="113">
        <f t="shared" si="7"/>
        <v>0</v>
      </c>
      <c r="H87" s="147">
        <v>12827</v>
      </c>
      <c r="I87" s="110" t="s">
        <v>208</v>
      </c>
      <c r="J87" s="111"/>
      <c r="K87" s="112">
        <v>299</v>
      </c>
      <c r="L87" s="113">
        <f t="shared" si="5"/>
        <v>0</v>
      </c>
      <c r="S87" s="16"/>
    </row>
    <row r="88" spans="2:19" ht="15" customHeight="1" x14ac:dyDescent="0.2">
      <c r="B88" s="116">
        <v>10347</v>
      </c>
      <c r="C88" s="117" t="s">
        <v>209</v>
      </c>
      <c r="D88" s="118"/>
      <c r="E88" s="119">
        <v>160</v>
      </c>
      <c r="F88" s="113">
        <f t="shared" si="7"/>
        <v>0</v>
      </c>
      <c r="H88" s="147">
        <v>12828</v>
      </c>
      <c r="I88" s="110" t="s">
        <v>210</v>
      </c>
      <c r="J88" s="111"/>
      <c r="K88" s="112">
        <v>299</v>
      </c>
      <c r="L88" s="113">
        <f t="shared" si="5"/>
        <v>0</v>
      </c>
      <c r="S88" s="16"/>
    </row>
    <row r="89" spans="2:19" ht="15" customHeight="1" x14ac:dyDescent="0.2">
      <c r="B89" s="116">
        <v>10348</v>
      </c>
      <c r="C89" s="117" t="s">
        <v>211</v>
      </c>
      <c r="D89" s="118"/>
      <c r="E89" s="119">
        <v>160</v>
      </c>
      <c r="F89" s="113">
        <f t="shared" si="7"/>
        <v>0</v>
      </c>
      <c r="H89" s="148">
        <v>10425</v>
      </c>
      <c r="I89" s="110" t="s">
        <v>212</v>
      </c>
      <c r="J89" s="111"/>
      <c r="K89" s="149">
        <v>530</v>
      </c>
      <c r="L89" s="113">
        <f t="shared" si="5"/>
        <v>0</v>
      </c>
      <c r="S89" s="16"/>
    </row>
    <row r="90" spans="2:19" ht="15" customHeight="1" x14ac:dyDescent="0.2">
      <c r="B90" s="116">
        <v>10349</v>
      </c>
      <c r="C90" s="117" t="s">
        <v>213</v>
      </c>
      <c r="D90" s="118"/>
      <c r="E90" s="119">
        <v>160</v>
      </c>
      <c r="F90" s="113">
        <f t="shared" si="7"/>
        <v>0</v>
      </c>
      <c r="H90" s="148">
        <v>10426</v>
      </c>
      <c r="I90" s="110" t="s">
        <v>214</v>
      </c>
      <c r="J90" s="111"/>
      <c r="K90" s="149">
        <v>530</v>
      </c>
      <c r="L90" s="113">
        <f t="shared" si="5"/>
        <v>0</v>
      </c>
      <c r="S90" s="16"/>
    </row>
    <row r="91" spans="2:19" ht="15" customHeight="1" x14ac:dyDescent="0.2">
      <c r="B91" s="116">
        <v>10350</v>
      </c>
      <c r="C91" s="117" t="s">
        <v>215</v>
      </c>
      <c r="D91" s="118"/>
      <c r="E91" s="119">
        <v>160</v>
      </c>
      <c r="F91" s="113">
        <f t="shared" si="7"/>
        <v>0</v>
      </c>
      <c r="H91" s="109">
        <v>10432</v>
      </c>
      <c r="I91" s="110" t="s">
        <v>216</v>
      </c>
      <c r="J91" s="111"/>
      <c r="K91" s="112">
        <v>149</v>
      </c>
      <c r="L91" s="113">
        <f t="shared" si="5"/>
        <v>0</v>
      </c>
      <c r="S91" s="16"/>
    </row>
    <row r="92" spans="2:19" ht="15" customHeight="1" x14ac:dyDescent="0.2">
      <c r="B92" s="116">
        <v>10351</v>
      </c>
      <c r="C92" s="117" t="s">
        <v>217</v>
      </c>
      <c r="D92" s="118"/>
      <c r="E92" s="119">
        <v>160</v>
      </c>
      <c r="F92" s="113">
        <f t="shared" si="7"/>
        <v>0</v>
      </c>
      <c r="H92" s="109">
        <v>10433</v>
      </c>
      <c r="I92" s="110" t="s">
        <v>218</v>
      </c>
      <c r="J92" s="111"/>
      <c r="K92" s="112">
        <v>149</v>
      </c>
      <c r="L92" s="113">
        <f t="shared" si="5"/>
        <v>0</v>
      </c>
      <c r="S92" s="16"/>
    </row>
    <row r="93" spans="2:19" ht="15" customHeight="1" x14ac:dyDescent="0.2">
      <c r="B93" s="116">
        <v>10352</v>
      </c>
      <c r="C93" s="117" t="s">
        <v>219</v>
      </c>
      <c r="D93" s="118"/>
      <c r="E93" s="119">
        <v>160</v>
      </c>
      <c r="F93" s="113">
        <f t="shared" si="7"/>
        <v>0</v>
      </c>
      <c r="H93" s="325" t="s">
        <v>220</v>
      </c>
      <c r="I93" s="328"/>
      <c r="J93" s="328"/>
      <c r="K93" s="328"/>
      <c r="L93" s="328"/>
      <c r="S93" s="16"/>
    </row>
    <row r="94" spans="2:19" ht="15" customHeight="1" x14ac:dyDescent="0.2">
      <c r="B94" s="116">
        <v>10353</v>
      </c>
      <c r="C94" s="117" t="s">
        <v>221</v>
      </c>
      <c r="D94" s="118"/>
      <c r="E94" s="119">
        <v>160</v>
      </c>
      <c r="F94" s="113">
        <f t="shared" ref="F94:F95" si="8">D94*E94</f>
        <v>0</v>
      </c>
      <c r="H94" s="329" t="s">
        <v>222</v>
      </c>
      <c r="I94" s="330"/>
      <c r="J94" s="330"/>
      <c r="K94" s="330"/>
      <c r="L94" s="330"/>
      <c r="S94" s="16"/>
    </row>
    <row r="95" spans="2:19" ht="15" customHeight="1" x14ac:dyDescent="0.2">
      <c r="B95" s="116">
        <v>10354</v>
      </c>
      <c r="C95" s="117" t="s">
        <v>223</v>
      </c>
      <c r="D95" s="118"/>
      <c r="E95" s="119">
        <v>160</v>
      </c>
      <c r="F95" s="113">
        <f t="shared" si="8"/>
        <v>0</v>
      </c>
      <c r="H95" s="331"/>
      <c r="I95" s="331"/>
      <c r="J95" s="331"/>
      <c r="K95" s="331"/>
      <c r="L95" s="331"/>
      <c r="S95" s="16"/>
    </row>
    <row r="96" spans="2:19" ht="15" customHeight="1" x14ac:dyDescent="0.2">
      <c r="B96" s="116">
        <v>10356</v>
      </c>
      <c r="C96" s="117" t="s">
        <v>224</v>
      </c>
      <c r="D96" s="118"/>
      <c r="E96" s="119">
        <v>160</v>
      </c>
      <c r="F96" s="113">
        <f>D96*E96</f>
        <v>0</v>
      </c>
      <c r="H96" s="332"/>
      <c r="I96" s="332"/>
      <c r="J96" s="332"/>
      <c r="K96" s="332"/>
      <c r="L96" s="332"/>
      <c r="N96" s="16"/>
    </row>
    <row r="97" spans="1:19" ht="15" customHeight="1" x14ac:dyDescent="0.25">
      <c r="B97" s="116">
        <v>10357</v>
      </c>
      <c r="C97" s="117" t="s">
        <v>225</v>
      </c>
      <c r="D97" s="118"/>
      <c r="E97" s="119">
        <v>160</v>
      </c>
      <c r="F97" s="113">
        <f>D97*E97</f>
        <v>0</v>
      </c>
      <c r="H97"/>
      <c r="I97"/>
      <c r="J97"/>
      <c r="K97"/>
      <c r="L97"/>
      <c r="N97" s="16"/>
    </row>
    <row r="98" spans="1:19" ht="15" customHeight="1" x14ac:dyDescent="0.25">
      <c r="B98" s="116">
        <v>10358</v>
      </c>
      <c r="C98" s="117" t="s">
        <v>226</v>
      </c>
      <c r="D98" s="118"/>
      <c r="E98" s="119">
        <v>160</v>
      </c>
      <c r="F98" s="113">
        <f>D98*E98</f>
        <v>0</v>
      </c>
      <c r="H98"/>
      <c r="I98"/>
      <c r="J98"/>
      <c r="K98"/>
      <c r="L98"/>
      <c r="N98" s="16"/>
    </row>
    <row r="99" spans="1:19" ht="15" customHeight="1" x14ac:dyDescent="0.2">
      <c r="B99" s="116">
        <v>12905</v>
      </c>
      <c r="C99" s="110" t="s">
        <v>227</v>
      </c>
      <c r="D99" s="118"/>
      <c r="E99" s="119">
        <v>160</v>
      </c>
      <c r="F99" s="113">
        <f t="shared" ref="F99:F100" si="9">D99*E99</f>
        <v>0</v>
      </c>
      <c r="N99" s="16"/>
    </row>
    <row r="100" spans="1:19" ht="15" customHeight="1" x14ac:dyDescent="0.2">
      <c r="B100" s="116">
        <v>12906</v>
      </c>
      <c r="C100" s="110" t="s">
        <v>228</v>
      </c>
      <c r="D100" s="118"/>
      <c r="E100" s="119">
        <v>160</v>
      </c>
      <c r="F100" s="113">
        <f t="shared" si="9"/>
        <v>0</v>
      </c>
      <c r="M100" s="16"/>
      <c r="N100" s="16"/>
    </row>
    <row r="101" spans="1:19" ht="15.75" customHeight="1" x14ac:dyDescent="0.25">
      <c r="B101" s="106" t="s">
        <v>71</v>
      </c>
      <c r="C101" s="106" t="s">
        <v>72</v>
      </c>
      <c r="D101" s="106" t="s">
        <v>73</v>
      </c>
      <c r="E101" s="106" t="s">
        <v>74</v>
      </c>
      <c r="F101" s="106" t="s">
        <v>75</v>
      </c>
      <c r="H101" s="106" t="s">
        <v>71</v>
      </c>
      <c r="I101" s="106" t="s">
        <v>72</v>
      </c>
      <c r="J101" s="106" t="s">
        <v>73</v>
      </c>
      <c r="K101" s="106" t="s">
        <v>74</v>
      </c>
      <c r="L101" s="106" t="s">
        <v>75</v>
      </c>
      <c r="M101" s="16"/>
      <c r="N101" s="16"/>
      <c r="O101" s="12"/>
    </row>
    <row r="102" spans="1:19" ht="15.75" customHeight="1" x14ac:dyDescent="0.2">
      <c r="B102" s="125"/>
      <c r="C102" s="325" t="s">
        <v>229</v>
      </c>
      <c r="D102" s="362"/>
      <c r="E102" s="362"/>
      <c r="F102" s="267"/>
      <c r="H102" s="125"/>
      <c r="I102" s="325" t="s">
        <v>230</v>
      </c>
      <c r="J102" s="338"/>
      <c r="K102" s="339"/>
      <c r="L102" s="126"/>
      <c r="M102" s="16"/>
      <c r="N102" s="16"/>
    </row>
    <row r="103" spans="1:19" ht="15" customHeight="1" x14ac:dyDescent="0.2">
      <c r="B103" s="116">
        <v>10775</v>
      </c>
      <c r="C103" s="110" t="s">
        <v>231</v>
      </c>
      <c r="D103" s="118"/>
      <c r="E103" s="119">
        <v>445</v>
      </c>
      <c r="F103" s="113">
        <f>D103*E103</f>
        <v>0</v>
      </c>
      <c r="H103" s="109">
        <v>10870</v>
      </c>
      <c r="I103" s="110" t="s">
        <v>232</v>
      </c>
      <c r="J103" s="111"/>
      <c r="K103" s="112">
        <v>1550</v>
      </c>
      <c r="L103" s="113">
        <f t="shared" ref="L103:L108" si="10">J103*K103</f>
        <v>0</v>
      </c>
      <c r="R103" s="16"/>
      <c r="S103" s="16"/>
    </row>
    <row r="104" spans="1:19" ht="15" customHeight="1" x14ac:dyDescent="0.2">
      <c r="A104" s="5"/>
      <c r="B104" s="116">
        <v>10778</v>
      </c>
      <c r="C104" s="110" t="s">
        <v>233</v>
      </c>
      <c r="D104" s="118"/>
      <c r="E104" s="119">
        <v>275</v>
      </c>
      <c r="F104" s="113">
        <f t="shared" ref="F104:F111" si="11">D104*E104</f>
        <v>0</v>
      </c>
      <c r="H104" s="148">
        <v>10871</v>
      </c>
      <c r="I104" s="150" t="s">
        <v>234</v>
      </c>
      <c r="J104" s="111"/>
      <c r="K104" s="149">
        <v>1650</v>
      </c>
      <c r="L104" s="123">
        <f t="shared" si="10"/>
        <v>0</v>
      </c>
      <c r="R104" s="16"/>
      <c r="S104" s="16"/>
    </row>
    <row r="105" spans="1:19" ht="15" customHeight="1" x14ac:dyDescent="0.2">
      <c r="B105" s="116">
        <v>10779</v>
      </c>
      <c r="C105" s="110" t="s">
        <v>235</v>
      </c>
      <c r="D105" s="118"/>
      <c r="E105" s="119">
        <v>265</v>
      </c>
      <c r="F105" s="113">
        <f t="shared" si="11"/>
        <v>0</v>
      </c>
      <c r="H105" s="148">
        <v>10872</v>
      </c>
      <c r="I105" s="150" t="s">
        <v>236</v>
      </c>
      <c r="J105" s="111"/>
      <c r="K105" s="149">
        <v>1950</v>
      </c>
      <c r="L105" s="123">
        <f t="shared" si="10"/>
        <v>0</v>
      </c>
      <c r="R105" s="16"/>
      <c r="S105" s="16"/>
    </row>
    <row r="106" spans="1:19" ht="15" customHeight="1" x14ac:dyDescent="0.2">
      <c r="B106" s="116">
        <v>10781</v>
      </c>
      <c r="C106" s="110" t="s">
        <v>237</v>
      </c>
      <c r="D106" s="118"/>
      <c r="E106" s="119">
        <v>235</v>
      </c>
      <c r="F106" s="113">
        <f t="shared" si="11"/>
        <v>0</v>
      </c>
      <c r="H106" s="148">
        <v>10873</v>
      </c>
      <c r="I106" s="150" t="s">
        <v>238</v>
      </c>
      <c r="J106" s="111"/>
      <c r="K106" s="149">
        <v>2650</v>
      </c>
      <c r="L106" s="123">
        <f t="shared" si="10"/>
        <v>0</v>
      </c>
      <c r="R106" s="16"/>
      <c r="S106" s="16"/>
    </row>
    <row r="107" spans="1:19" ht="15" customHeight="1" x14ac:dyDescent="0.2">
      <c r="A107" s="1"/>
      <c r="B107" s="116">
        <v>12651</v>
      </c>
      <c r="C107" s="110" t="s">
        <v>239</v>
      </c>
      <c r="D107" s="118"/>
      <c r="E107" s="119">
        <v>475</v>
      </c>
      <c r="F107" s="113">
        <f t="shared" si="11"/>
        <v>0</v>
      </c>
      <c r="H107" s="109">
        <v>11237</v>
      </c>
      <c r="I107" s="110" t="s">
        <v>240</v>
      </c>
      <c r="J107" s="111"/>
      <c r="K107" s="112">
        <v>2290</v>
      </c>
      <c r="L107" s="113">
        <f t="shared" si="10"/>
        <v>0</v>
      </c>
      <c r="R107" s="16"/>
      <c r="S107" s="16"/>
    </row>
    <row r="108" spans="1:19" ht="15" customHeight="1" x14ac:dyDescent="0.2">
      <c r="A108" s="1"/>
      <c r="B108" s="116">
        <v>10785</v>
      </c>
      <c r="C108" s="110" t="s">
        <v>241</v>
      </c>
      <c r="D108" s="118"/>
      <c r="E108" s="119">
        <v>715</v>
      </c>
      <c r="F108" s="113">
        <f t="shared" si="11"/>
        <v>0</v>
      </c>
      <c r="H108" s="109">
        <v>11238</v>
      </c>
      <c r="I108" s="110" t="s">
        <v>242</v>
      </c>
      <c r="J108" s="111"/>
      <c r="K108" s="112">
        <v>1550</v>
      </c>
      <c r="L108" s="113">
        <f t="shared" si="10"/>
        <v>0</v>
      </c>
      <c r="R108" s="16"/>
      <c r="S108" s="16"/>
    </row>
    <row r="109" spans="1:19" ht="15" customHeight="1" x14ac:dyDescent="0.2">
      <c r="B109" s="116">
        <v>10786</v>
      </c>
      <c r="C109" s="110" t="s">
        <v>243</v>
      </c>
      <c r="D109" s="118"/>
      <c r="E109" s="119">
        <v>420</v>
      </c>
      <c r="F109" s="113">
        <f t="shared" si="11"/>
        <v>0</v>
      </c>
      <c r="H109" s="125"/>
      <c r="I109" s="281" t="s">
        <v>244</v>
      </c>
      <c r="J109" s="286"/>
      <c r="K109" s="287"/>
      <c r="L109" s="126"/>
      <c r="R109" s="16"/>
      <c r="S109" s="16"/>
    </row>
    <row r="110" spans="1:19" ht="15" customHeight="1" x14ac:dyDescent="0.2">
      <c r="B110" s="116">
        <v>10790</v>
      </c>
      <c r="C110" s="110" t="s">
        <v>245</v>
      </c>
      <c r="D110" s="118"/>
      <c r="E110" s="119">
        <v>420</v>
      </c>
      <c r="F110" s="113">
        <f t="shared" si="11"/>
        <v>0</v>
      </c>
      <c r="H110" s="109">
        <v>10451</v>
      </c>
      <c r="I110" s="110" t="s">
        <v>246</v>
      </c>
      <c r="J110" s="111"/>
      <c r="K110" s="112">
        <v>7195</v>
      </c>
      <c r="L110" s="113">
        <f t="shared" ref="L110:L131" si="12">J110*K110</f>
        <v>0</v>
      </c>
      <c r="R110" s="16"/>
      <c r="S110" s="16"/>
    </row>
    <row r="111" spans="1:19" ht="15" customHeight="1" x14ac:dyDescent="0.2">
      <c r="B111" s="116">
        <v>12513</v>
      </c>
      <c r="C111" s="110" t="s">
        <v>247</v>
      </c>
      <c r="D111" s="118"/>
      <c r="E111" s="119">
        <v>420</v>
      </c>
      <c r="F111" s="113">
        <f t="shared" si="11"/>
        <v>0</v>
      </c>
      <c r="H111" s="109">
        <v>10825</v>
      </c>
      <c r="I111" s="110" t="s">
        <v>248</v>
      </c>
      <c r="J111" s="111"/>
      <c r="K111" s="112">
        <v>425</v>
      </c>
      <c r="L111" s="113">
        <f t="shared" si="12"/>
        <v>0</v>
      </c>
      <c r="R111" s="16"/>
      <c r="S111" s="16"/>
    </row>
    <row r="112" spans="1:19" ht="15" customHeight="1" x14ac:dyDescent="0.2">
      <c r="B112" s="116">
        <v>12453</v>
      </c>
      <c r="C112" s="110" t="s">
        <v>249</v>
      </c>
      <c r="D112" s="118"/>
      <c r="E112" s="119">
        <v>420</v>
      </c>
      <c r="F112" s="113">
        <f>D112*E112</f>
        <v>0</v>
      </c>
      <c r="H112" s="109">
        <v>10830</v>
      </c>
      <c r="I112" s="110" t="s">
        <v>250</v>
      </c>
      <c r="J112" s="111"/>
      <c r="K112" s="112">
        <v>450</v>
      </c>
      <c r="L112" s="113">
        <f t="shared" si="12"/>
        <v>0</v>
      </c>
      <c r="R112" s="16"/>
      <c r="S112" s="16"/>
    </row>
    <row r="113" spans="2:19" ht="15" customHeight="1" x14ac:dyDescent="0.2">
      <c r="B113" s="127"/>
      <c r="C113" s="288" t="s">
        <v>251</v>
      </c>
      <c r="D113" s="289"/>
      <c r="E113" s="289"/>
      <c r="F113" s="189"/>
      <c r="H113" s="109">
        <v>10831</v>
      </c>
      <c r="I113" s="110" t="s">
        <v>252</v>
      </c>
      <c r="J113" s="111"/>
      <c r="K113" s="112">
        <v>785</v>
      </c>
      <c r="L113" s="113">
        <f t="shared" si="12"/>
        <v>0</v>
      </c>
      <c r="R113" s="16"/>
      <c r="S113" s="16"/>
    </row>
    <row r="114" spans="2:19" ht="15" x14ac:dyDescent="0.2">
      <c r="B114" s="116">
        <v>10780</v>
      </c>
      <c r="C114" s="110" t="s">
        <v>253</v>
      </c>
      <c r="D114" s="118"/>
      <c r="E114" s="119">
        <v>435</v>
      </c>
      <c r="F114" s="113">
        <f>D114*E114</f>
        <v>0</v>
      </c>
      <c r="H114" s="109">
        <v>12564</v>
      </c>
      <c r="I114" s="110" t="s">
        <v>254</v>
      </c>
      <c r="J114" s="111"/>
      <c r="K114" s="112">
        <v>3500</v>
      </c>
      <c r="L114" s="113">
        <f t="shared" si="12"/>
        <v>0</v>
      </c>
      <c r="R114" s="16"/>
      <c r="S114" s="16"/>
    </row>
    <row r="115" spans="2:19" ht="14.25" customHeight="1" x14ac:dyDescent="0.2">
      <c r="B115" s="116">
        <v>10787</v>
      </c>
      <c r="C115" s="110" t="s">
        <v>255</v>
      </c>
      <c r="D115" s="118"/>
      <c r="E115" s="119">
        <v>550</v>
      </c>
      <c r="F115" s="113">
        <f>D115*E115</f>
        <v>0</v>
      </c>
      <c r="H115" s="109">
        <v>12565</v>
      </c>
      <c r="I115" s="110" t="s">
        <v>256</v>
      </c>
      <c r="J115" s="111"/>
      <c r="K115" s="112">
        <v>4750</v>
      </c>
      <c r="L115" s="113">
        <f t="shared" si="12"/>
        <v>0</v>
      </c>
    </row>
    <row r="116" spans="2:19" ht="15" x14ac:dyDescent="0.2">
      <c r="B116" s="116">
        <v>10788</v>
      </c>
      <c r="C116" s="110" t="s">
        <v>257</v>
      </c>
      <c r="D116" s="118"/>
      <c r="E116" s="119">
        <v>550</v>
      </c>
      <c r="F116" s="113">
        <f>D116*E116</f>
        <v>0</v>
      </c>
      <c r="H116" s="318" t="s">
        <v>258</v>
      </c>
      <c r="I116" s="319"/>
      <c r="J116" s="319"/>
      <c r="K116" s="319"/>
      <c r="L116" s="320"/>
    </row>
    <row r="117" spans="2:19" ht="15" x14ac:dyDescent="0.2">
      <c r="B117" s="125"/>
      <c r="C117" s="325" t="s">
        <v>259</v>
      </c>
      <c r="D117" s="338"/>
      <c r="E117" s="339"/>
      <c r="F117" s="126"/>
      <c r="H117" s="109">
        <v>12566</v>
      </c>
      <c r="I117" s="110" t="s">
        <v>260</v>
      </c>
      <c r="J117" s="111"/>
      <c r="K117" s="112">
        <v>1250</v>
      </c>
      <c r="L117" s="113">
        <f t="shared" si="12"/>
        <v>0</v>
      </c>
    </row>
    <row r="118" spans="2:19" ht="15" x14ac:dyDescent="0.2">
      <c r="B118" s="116">
        <v>10770</v>
      </c>
      <c r="C118" s="117" t="s">
        <v>261</v>
      </c>
      <c r="D118" s="118"/>
      <c r="E118" s="119">
        <v>425</v>
      </c>
      <c r="F118" s="113">
        <f t="shared" ref="F118:F136" si="13">D118*E118</f>
        <v>0</v>
      </c>
      <c r="H118" s="109">
        <v>10832</v>
      </c>
      <c r="I118" s="110" t="s">
        <v>262</v>
      </c>
      <c r="J118" s="111"/>
      <c r="K118" s="112">
        <v>245</v>
      </c>
      <c r="L118" s="113">
        <f t="shared" si="12"/>
        <v>0</v>
      </c>
    </row>
    <row r="119" spans="2:19" ht="15" x14ac:dyDescent="0.2">
      <c r="B119" s="116">
        <v>10771</v>
      </c>
      <c r="C119" s="117" t="s">
        <v>263</v>
      </c>
      <c r="D119" s="118"/>
      <c r="E119" s="119">
        <v>425</v>
      </c>
      <c r="F119" s="113">
        <f t="shared" si="13"/>
        <v>0</v>
      </c>
      <c r="H119" s="109">
        <v>10833</v>
      </c>
      <c r="I119" s="110" t="s">
        <v>264</v>
      </c>
      <c r="J119" s="111"/>
      <c r="K119" s="112">
        <v>245</v>
      </c>
      <c r="L119" s="113">
        <f t="shared" si="12"/>
        <v>0</v>
      </c>
    </row>
    <row r="120" spans="2:19" ht="15" x14ac:dyDescent="0.2">
      <c r="B120" s="116">
        <v>10773</v>
      </c>
      <c r="C120" s="117" t="s">
        <v>265</v>
      </c>
      <c r="D120" s="118"/>
      <c r="E120" s="119">
        <v>420</v>
      </c>
      <c r="F120" s="113">
        <f t="shared" si="13"/>
        <v>0</v>
      </c>
      <c r="H120" s="109">
        <v>10834</v>
      </c>
      <c r="I120" s="110" t="s">
        <v>266</v>
      </c>
      <c r="J120" s="111"/>
      <c r="K120" s="112">
        <v>325</v>
      </c>
      <c r="L120" s="113">
        <f t="shared" si="12"/>
        <v>0</v>
      </c>
    </row>
    <row r="121" spans="2:19" ht="15" x14ac:dyDescent="0.2">
      <c r="B121" s="116">
        <v>10774</v>
      </c>
      <c r="C121" s="117" t="s">
        <v>267</v>
      </c>
      <c r="D121" s="118"/>
      <c r="E121" s="119">
        <v>350</v>
      </c>
      <c r="F121" s="113">
        <f t="shared" si="13"/>
        <v>0</v>
      </c>
      <c r="H121" s="109">
        <v>10835</v>
      </c>
      <c r="I121" s="110" t="s">
        <v>268</v>
      </c>
      <c r="J121" s="111"/>
      <c r="K121" s="149">
        <v>95</v>
      </c>
      <c r="L121" s="113">
        <f t="shared" si="12"/>
        <v>0</v>
      </c>
    </row>
    <row r="122" spans="2:19" ht="15" x14ac:dyDescent="0.2">
      <c r="B122" s="116">
        <v>10814</v>
      </c>
      <c r="C122" s="117" t="s">
        <v>269</v>
      </c>
      <c r="D122" s="118"/>
      <c r="E122" s="119">
        <v>995</v>
      </c>
      <c r="F122" s="113">
        <f t="shared" si="13"/>
        <v>0</v>
      </c>
      <c r="H122" s="109">
        <v>10836</v>
      </c>
      <c r="I122" s="110" t="s">
        <v>270</v>
      </c>
      <c r="J122" s="111"/>
      <c r="K122" s="112">
        <v>195</v>
      </c>
      <c r="L122" s="113">
        <f t="shared" si="12"/>
        <v>0</v>
      </c>
    </row>
    <row r="123" spans="2:19" ht="15" x14ac:dyDescent="0.2">
      <c r="B123" s="116">
        <v>10815</v>
      </c>
      <c r="C123" s="117" t="s">
        <v>271</v>
      </c>
      <c r="D123" s="118"/>
      <c r="E123" s="119">
        <v>995</v>
      </c>
      <c r="F123" s="113">
        <f t="shared" si="13"/>
        <v>0</v>
      </c>
      <c r="H123" s="109">
        <v>10837</v>
      </c>
      <c r="I123" s="110" t="s">
        <v>272</v>
      </c>
      <c r="J123" s="111"/>
      <c r="K123" s="112">
        <v>295</v>
      </c>
      <c r="L123" s="113">
        <f t="shared" si="12"/>
        <v>0</v>
      </c>
    </row>
    <row r="124" spans="2:19" ht="15" x14ac:dyDescent="0.2">
      <c r="B124" s="116">
        <v>10818</v>
      </c>
      <c r="C124" s="117" t="s">
        <v>273</v>
      </c>
      <c r="D124" s="118"/>
      <c r="E124" s="119">
        <v>650</v>
      </c>
      <c r="F124" s="113">
        <f t="shared" si="13"/>
        <v>0</v>
      </c>
      <c r="H124" s="109">
        <v>10839</v>
      </c>
      <c r="I124" s="110" t="s">
        <v>274</v>
      </c>
      <c r="J124" s="111"/>
      <c r="K124" s="112">
        <v>955</v>
      </c>
      <c r="L124" s="113">
        <f t="shared" si="12"/>
        <v>0</v>
      </c>
    </row>
    <row r="125" spans="2:19" ht="15" x14ac:dyDescent="0.2">
      <c r="B125" s="116">
        <v>10850</v>
      </c>
      <c r="C125" s="117" t="s">
        <v>275</v>
      </c>
      <c r="D125" s="118"/>
      <c r="E125" s="119">
        <v>1995</v>
      </c>
      <c r="F125" s="113">
        <f t="shared" si="13"/>
        <v>0</v>
      </c>
      <c r="H125" s="109">
        <v>10840</v>
      </c>
      <c r="I125" s="110" t="s">
        <v>276</v>
      </c>
      <c r="J125" s="111"/>
      <c r="K125" s="112">
        <v>980</v>
      </c>
      <c r="L125" s="113">
        <f t="shared" si="12"/>
        <v>0</v>
      </c>
    </row>
    <row r="126" spans="2:19" ht="15" x14ac:dyDescent="0.2">
      <c r="B126" s="116">
        <v>10854</v>
      </c>
      <c r="C126" s="117" t="s">
        <v>277</v>
      </c>
      <c r="D126" s="118"/>
      <c r="E126" s="119">
        <v>250</v>
      </c>
      <c r="F126" s="113">
        <f t="shared" si="13"/>
        <v>0</v>
      </c>
      <c r="H126" s="109">
        <v>10851</v>
      </c>
      <c r="I126" s="110" t="s">
        <v>278</v>
      </c>
      <c r="J126" s="111"/>
      <c r="K126" s="149">
        <v>110</v>
      </c>
      <c r="L126" s="113">
        <f t="shared" si="12"/>
        <v>0</v>
      </c>
    </row>
    <row r="127" spans="2:19" ht="15" x14ac:dyDescent="0.2">
      <c r="B127" s="116">
        <v>10859</v>
      </c>
      <c r="C127" s="117" t="s">
        <v>279</v>
      </c>
      <c r="D127" s="118"/>
      <c r="E127" s="119">
        <v>425</v>
      </c>
      <c r="F127" s="113">
        <f t="shared" si="13"/>
        <v>0</v>
      </c>
      <c r="H127" s="109">
        <v>10852</v>
      </c>
      <c r="I127" s="110" t="s">
        <v>280</v>
      </c>
      <c r="J127" s="111"/>
      <c r="K127" s="112">
        <v>310</v>
      </c>
      <c r="L127" s="113">
        <f t="shared" si="12"/>
        <v>0</v>
      </c>
    </row>
    <row r="128" spans="2:19" ht="15" x14ac:dyDescent="0.2">
      <c r="B128" s="116">
        <v>10861</v>
      </c>
      <c r="C128" s="117" t="s">
        <v>281</v>
      </c>
      <c r="D128" s="118"/>
      <c r="E128" s="119">
        <v>155</v>
      </c>
      <c r="F128" s="113">
        <f t="shared" si="13"/>
        <v>0</v>
      </c>
      <c r="H128" s="109">
        <v>10865</v>
      </c>
      <c r="I128" s="110" t="s">
        <v>282</v>
      </c>
      <c r="J128" s="111"/>
      <c r="K128" s="112">
        <v>9125</v>
      </c>
      <c r="L128" s="113">
        <f t="shared" si="12"/>
        <v>0</v>
      </c>
    </row>
    <row r="129" spans="2:12" ht="15" x14ac:dyDescent="0.2">
      <c r="B129" s="116">
        <v>10862</v>
      </c>
      <c r="C129" s="117" t="s">
        <v>283</v>
      </c>
      <c r="D129" s="118"/>
      <c r="E129" s="119">
        <v>380</v>
      </c>
      <c r="F129" s="113">
        <f t="shared" si="13"/>
        <v>0</v>
      </c>
      <c r="H129" s="109">
        <v>10868</v>
      </c>
      <c r="I129" s="110" t="s">
        <v>284</v>
      </c>
      <c r="J129" s="111"/>
      <c r="K129" s="112">
        <v>375</v>
      </c>
      <c r="L129" s="113">
        <f t="shared" si="12"/>
        <v>0</v>
      </c>
    </row>
    <row r="130" spans="2:12" ht="15" x14ac:dyDescent="0.2">
      <c r="B130" s="116">
        <v>11341</v>
      </c>
      <c r="C130" s="117" t="s">
        <v>285</v>
      </c>
      <c r="D130" s="118"/>
      <c r="E130" s="119">
        <v>915</v>
      </c>
      <c r="F130" s="113">
        <f t="shared" si="13"/>
        <v>0</v>
      </c>
      <c r="H130" s="109">
        <v>10869</v>
      </c>
      <c r="I130" s="110" t="s">
        <v>286</v>
      </c>
      <c r="J130" s="111"/>
      <c r="K130" s="112">
        <v>1550</v>
      </c>
      <c r="L130" s="113">
        <f t="shared" si="12"/>
        <v>0</v>
      </c>
    </row>
    <row r="131" spans="2:12" ht="15" x14ac:dyDescent="0.2">
      <c r="B131" s="116">
        <v>12375</v>
      </c>
      <c r="C131" s="130" t="s">
        <v>287</v>
      </c>
      <c r="D131" s="118"/>
      <c r="E131" s="131">
        <v>525</v>
      </c>
      <c r="F131" s="113">
        <f t="shared" si="13"/>
        <v>0</v>
      </c>
      <c r="H131" s="109">
        <v>11027</v>
      </c>
      <c r="I131" s="110" t="s">
        <v>288</v>
      </c>
      <c r="J131" s="111"/>
      <c r="K131" s="112">
        <v>210</v>
      </c>
      <c r="L131" s="113">
        <f t="shared" si="12"/>
        <v>0</v>
      </c>
    </row>
    <row r="132" spans="2:12" ht="15" x14ac:dyDescent="0.2">
      <c r="B132" s="116">
        <v>12376</v>
      </c>
      <c r="C132" s="130" t="s">
        <v>289</v>
      </c>
      <c r="D132" s="118"/>
      <c r="E132" s="131">
        <v>525</v>
      </c>
      <c r="F132" s="113">
        <f t="shared" si="13"/>
        <v>0</v>
      </c>
      <c r="H132" s="125"/>
      <c r="I132" s="281" t="s">
        <v>290</v>
      </c>
      <c r="J132" s="103"/>
      <c r="K132" s="104"/>
      <c r="L132" s="126"/>
    </row>
    <row r="133" spans="2:12" ht="15" x14ac:dyDescent="0.2">
      <c r="B133" s="116">
        <v>12377</v>
      </c>
      <c r="C133" s="130" t="s">
        <v>291</v>
      </c>
      <c r="D133" s="118"/>
      <c r="E133" s="131">
        <v>525</v>
      </c>
      <c r="F133" s="113">
        <f t="shared" si="13"/>
        <v>0</v>
      </c>
      <c r="H133" s="109">
        <v>10558</v>
      </c>
      <c r="I133" s="110" t="s">
        <v>292</v>
      </c>
      <c r="J133" s="111"/>
      <c r="K133" s="112">
        <v>415</v>
      </c>
      <c r="L133" s="113">
        <f>J133*K133</f>
        <v>0</v>
      </c>
    </row>
    <row r="134" spans="2:12" ht="15" x14ac:dyDescent="0.2">
      <c r="B134" s="116">
        <v>12378</v>
      </c>
      <c r="C134" s="130" t="s">
        <v>293</v>
      </c>
      <c r="D134" s="118"/>
      <c r="E134" s="131">
        <v>415</v>
      </c>
      <c r="F134" s="113">
        <f t="shared" si="13"/>
        <v>0</v>
      </c>
      <c r="H134" s="148">
        <v>10529</v>
      </c>
      <c r="I134" s="150" t="s">
        <v>294</v>
      </c>
      <c r="J134" s="111"/>
      <c r="K134" s="149">
        <v>7995</v>
      </c>
      <c r="L134" s="123">
        <f t="shared" ref="L134:L140" si="14">J134*K134</f>
        <v>0</v>
      </c>
    </row>
    <row r="135" spans="2:12" ht="15" x14ac:dyDescent="0.2">
      <c r="B135" s="116">
        <v>12379</v>
      </c>
      <c r="C135" s="130" t="s">
        <v>295</v>
      </c>
      <c r="D135" s="118"/>
      <c r="E135" s="131">
        <v>415</v>
      </c>
      <c r="F135" s="113">
        <f t="shared" si="13"/>
        <v>0</v>
      </c>
      <c r="H135" s="148">
        <v>10531</v>
      </c>
      <c r="I135" s="150" t="s">
        <v>296</v>
      </c>
      <c r="J135" s="111"/>
      <c r="K135" s="149">
        <v>9850</v>
      </c>
      <c r="L135" s="123">
        <f t="shared" si="14"/>
        <v>0</v>
      </c>
    </row>
    <row r="136" spans="2:12" ht="15" x14ac:dyDescent="0.2">
      <c r="B136" s="116">
        <v>12380</v>
      </c>
      <c r="C136" s="130" t="s">
        <v>297</v>
      </c>
      <c r="D136" s="118"/>
      <c r="E136" s="131">
        <v>415</v>
      </c>
      <c r="F136" s="132">
        <f t="shared" si="13"/>
        <v>0</v>
      </c>
      <c r="H136" s="148">
        <v>10533</v>
      </c>
      <c r="I136" s="150" t="s">
        <v>298</v>
      </c>
      <c r="J136" s="111"/>
      <c r="K136" s="149">
        <v>12900</v>
      </c>
      <c r="L136" s="123">
        <f t="shared" si="14"/>
        <v>0</v>
      </c>
    </row>
    <row r="137" spans="2:12" ht="15" x14ac:dyDescent="0.2">
      <c r="B137" s="125"/>
      <c r="C137" s="325" t="s">
        <v>299</v>
      </c>
      <c r="D137" s="338"/>
      <c r="E137" s="339"/>
      <c r="F137" s="126"/>
      <c r="H137" s="148">
        <v>10535</v>
      </c>
      <c r="I137" s="150" t="s">
        <v>300</v>
      </c>
      <c r="J137" s="111"/>
      <c r="K137" s="149">
        <v>5300</v>
      </c>
      <c r="L137" s="123">
        <f t="shared" si="14"/>
        <v>0</v>
      </c>
    </row>
    <row r="138" spans="2:12" ht="15" customHeight="1" x14ac:dyDescent="0.2">
      <c r="B138" s="116">
        <v>10800</v>
      </c>
      <c r="C138" s="117" t="s">
        <v>301</v>
      </c>
      <c r="D138" s="118"/>
      <c r="E138" s="119">
        <v>995</v>
      </c>
      <c r="F138" s="113">
        <f t="shared" ref="F138:F139" si="15">D138*E138</f>
        <v>0</v>
      </c>
      <c r="H138" s="148">
        <v>10537</v>
      </c>
      <c r="I138" s="150" t="s">
        <v>302</v>
      </c>
      <c r="J138" s="111"/>
      <c r="K138" s="149">
        <v>6450</v>
      </c>
      <c r="L138" s="123">
        <f t="shared" si="14"/>
        <v>0</v>
      </c>
    </row>
    <row r="139" spans="2:12" ht="15" customHeight="1" x14ac:dyDescent="0.2">
      <c r="B139" s="116">
        <v>10803</v>
      </c>
      <c r="C139" s="117" t="s">
        <v>303</v>
      </c>
      <c r="D139" s="118"/>
      <c r="E139" s="119">
        <v>1420</v>
      </c>
      <c r="F139" s="113">
        <f t="shared" si="15"/>
        <v>0</v>
      </c>
      <c r="H139" s="148">
        <v>10539</v>
      </c>
      <c r="I139" s="150" t="s">
        <v>304</v>
      </c>
      <c r="J139" s="111"/>
      <c r="K139" s="149">
        <v>7350</v>
      </c>
      <c r="L139" s="123">
        <f t="shared" si="14"/>
        <v>0</v>
      </c>
    </row>
    <row r="140" spans="2:12" ht="15" customHeight="1" x14ac:dyDescent="0.2">
      <c r="B140" s="116">
        <v>10805</v>
      </c>
      <c r="C140" s="117" t="s">
        <v>305</v>
      </c>
      <c r="D140" s="118"/>
      <c r="E140" s="119">
        <v>1625</v>
      </c>
      <c r="F140" s="113">
        <f t="shared" ref="F140:F157" si="16">D139*E139</f>
        <v>0</v>
      </c>
      <c r="H140" s="109">
        <v>10563</v>
      </c>
      <c r="I140" s="110" t="s">
        <v>306</v>
      </c>
      <c r="J140" s="111"/>
      <c r="K140" s="112">
        <v>875</v>
      </c>
      <c r="L140" s="113">
        <f t="shared" si="14"/>
        <v>0</v>
      </c>
    </row>
    <row r="141" spans="2:12" ht="15" customHeight="1" x14ac:dyDescent="0.2">
      <c r="B141" s="116">
        <v>10806</v>
      </c>
      <c r="C141" s="117" t="s">
        <v>307</v>
      </c>
      <c r="D141" s="118"/>
      <c r="E141" s="119">
        <v>810</v>
      </c>
      <c r="F141" s="113">
        <f t="shared" si="16"/>
        <v>0</v>
      </c>
      <c r="H141" s="144"/>
      <c r="I141" s="284" t="s">
        <v>308</v>
      </c>
      <c r="J141" s="151"/>
      <c r="K141" s="151"/>
      <c r="L141" s="128"/>
    </row>
    <row r="142" spans="2:12" ht="15" customHeight="1" x14ac:dyDescent="0.2">
      <c r="B142" s="116">
        <v>10807</v>
      </c>
      <c r="C142" s="117" t="s">
        <v>309</v>
      </c>
      <c r="D142" s="118"/>
      <c r="E142" s="119">
        <v>1150</v>
      </c>
      <c r="F142" s="113">
        <f t="shared" si="16"/>
        <v>0</v>
      </c>
      <c r="H142" s="109">
        <v>10552</v>
      </c>
      <c r="I142" s="110" t="s">
        <v>310</v>
      </c>
      <c r="J142" s="111"/>
      <c r="K142" s="112">
        <v>550</v>
      </c>
      <c r="L142" s="113">
        <f t="shared" ref="L142:L145" si="17">J142*K142</f>
        <v>0</v>
      </c>
    </row>
    <row r="143" spans="2:12" ht="15" customHeight="1" x14ac:dyDescent="0.2">
      <c r="B143" s="116">
        <v>10808</v>
      </c>
      <c r="C143" s="117" t="s">
        <v>311</v>
      </c>
      <c r="D143" s="118"/>
      <c r="E143" s="119">
        <v>1200</v>
      </c>
      <c r="F143" s="113">
        <f t="shared" si="16"/>
        <v>0</v>
      </c>
      <c r="H143" s="109">
        <v>10554</v>
      </c>
      <c r="I143" s="110" t="s">
        <v>312</v>
      </c>
      <c r="J143" s="111"/>
      <c r="K143" s="112">
        <v>1185</v>
      </c>
      <c r="L143" s="113">
        <f t="shared" si="17"/>
        <v>0</v>
      </c>
    </row>
    <row r="144" spans="2:12" ht="15" customHeight="1" x14ac:dyDescent="0.2">
      <c r="B144" s="120">
        <v>10809</v>
      </c>
      <c r="C144" s="121" t="s">
        <v>313</v>
      </c>
      <c r="D144" s="118"/>
      <c r="E144" s="122">
        <v>680</v>
      </c>
      <c r="F144" s="113">
        <f t="shared" si="16"/>
        <v>0</v>
      </c>
      <c r="H144" s="109">
        <v>10555</v>
      </c>
      <c r="I144" s="110" t="s">
        <v>314</v>
      </c>
      <c r="J144" s="111"/>
      <c r="K144" s="112">
        <v>1185</v>
      </c>
      <c r="L144" s="113">
        <f t="shared" si="17"/>
        <v>0</v>
      </c>
    </row>
    <row r="145" spans="2:12" ht="15" customHeight="1" x14ac:dyDescent="0.2">
      <c r="B145" s="116">
        <v>10810</v>
      </c>
      <c r="C145" s="117" t="s">
        <v>315</v>
      </c>
      <c r="D145" s="118"/>
      <c r="E145" s="119">
        <v>1865</v>
      </c>
      <c r="F145" s="123">
        <f t="shared" si="16"/>
        <v>0</v>
      </c>
      <c r="H145" s="109">
        <v>10557</v>
      </c>
      <c r="I145" s="110" t="s">
        <v>316</v>
      </c>
      <c r="J145" s="111"/>
      <c r="K145" s="112">
        <v>415</v>
      </c>
      <c r="L145" s="113">
        <f t="shared" si="17"/>
        <v>0</v>
      </c>
    </row>
    <row r="146" spans="2:12" ht="15" customHeight="1" x14ac:dyDescent="0.2">
      <c r="B146" s="116">
        <v>10821</v>
      </c>
      <c r="C146" s="117" t="s">
        <v>317</v>
      </c>
      <c r="D146" s="118"/>
      <c r="E146" s="119">
        <v>945</v>
      </c>
      <c r="F146" s="113">
        <f t="shared" si="16"/>
        <v>0</v>
      </c>
      <c r="H146" s="125"/>
      <c r="I146" s="281" t="s">
        <v>318</v>
      </c>
      <c r="J146" s="286"/>
      <c r="K146" s="287"/>
      <c r="L146" s="126"/>
    </row>
    <row r="147" spans="2:12" ht="15" customHeight="1" x14ac:dyDescent="0.2">
      <c r="B147" s="116">
        <v>10843</v>
      </c>
      <c r="C147" s="110" t="s">
        <v>319</v>
      </c>
      <c r="D147" s="118"/>
      <c r="E147" s="119">
        <v>620</v>
      </c>
      <c r="F147" s="113">
        <f t="shared" si="16"/>
        <v>0</v>
      </c>
      <c r="H147" s="109">
        <v>10571</v>
      </c>
      <c r="I147" s="110" t="s">
        <v>320</v>
      </c>
      <c r="J147" s="111"/>
      <c r="K147" s="112">
        <v>955</v>
      </c>
      <c r="L147" s="113">
        <f>J147*K147</f>
        <v>0</v>
      </c>
    </row>
    <row r="148" spans="2:12" ht="15" customHeight="1" x14ac:dyDescent="0.2">
      <c r="B148" s="116">
        <v>10844</v>
      </c>
      <c r="C148" s="110" t="s">
        <v>321</v>
      </c>
      <c r="D148" s="118"/>
      <c r="E148" s="119">
        <v>695</v>
      </c>
      <c r="F148" s="113">
        <f t="shared" si="16"/>
        <v>0</v>
      </c>
      <c r="H148" s="109">
        <v>10572</v>
      </c>
      <c r="I148" s="110" t="s">
        <v>322</v>
      </c>
      <c r="J148" s="111"/>
      <c r="K148" s="112">
        <v>1350</v>
      </c>
      <c r="L148" s="113">
        <f>J148*K148</f>
        <v>0</v>
      </c>
    </row>
    <row r="149" spans="2:12" ht="15" customHeight="1" x14ac:dyDescent="0.2">
      <c r="B149" s="116">
        <v>10845</v>
      </c>
      <c r="C149" s="110" t="s">
        <v>323</v>
      </c>
      <c r="D149" s="118"/>
      <c r="E149" s="119">
        <v>395</v>
      </c>
      <c r="F149" s="113">
        <f t="shared" si="16"/>
        <v>0</v>
      </c>
      <c r="H149" s="109">
        <v>10579</v>
      </c>
      <c r="I149" s="110" t="s">
        <v>324</v>
      </c>
      <c r="J149" s="111"/>
      <c r="K149" s="112">
        <v>2245</v>
      </c>
      <c r="L149" s="113">
        <f>J149*K149</f>
        <v>0</v>
      </c>
    </row>
    <row r="150" spans="2:12" ht="15" customHeight="1" x14ac:dyDescent="0.2">
      <c r="B150" s="116">
        <v>10846</v>
      </c>
      <c r="C150" s="110" t="s">
        <v>325</v>
      </c>
      <c r="D150" s="118"/>
      <c r="E150" s="119">
        <v>450</v>
      </c>
      <c r="F150" s="113">
        <f t="shared" si="16"/>
        <v>0</v>
      </c>
      <c r="H150" s="109">
        <v>10582</v>
      </c>
      <c r="I150" s="110" t="s">
        <v>326</v>
      </c>
      <c r="J150" s="111"/>
      <c r="K150" s="112">
        <v>2895</v>
      </c>
      <c r="L150" s="113">
        <f>J150*K150</f>
        <v>0</v>
      </c>
    </row>
    <row r="151" spans="2:12" ht="15" customHeight="1" x14ac:dyDescent="0.2">
      <c r="B151" s="116">
        <v>10847</v>
      </c>
      <c r="C151" s="110" t="s">
        <v>327</v>
      </c>
      <c r="D151" s="118"/>
      <c r="E151" s="119">
        <v>595</v>
      </c>
      <c r="F151" s="113">
        <f t="shared" si="16"/>
        <v>0</v>
      </c>
      <c r="H151" s="109">
        <v>10583</v>
      </c>
      <c r="I151" s="110" t="s">
        <v>328</v>
      </c>
      <c r="J151" s="111"/>
      <c r="K151" s="112">
        <v>4650</v>
      </c>
      <c r="L151" s="113">
        <f>J151*K151</f>
        <v>0</v>
      </c>
    </row>
    <row r="152" spans="2:12" ht="15" customHeight="1" x14ac:dyDescent="0.2">
      <c r="B152" s="116">
        <v>11652</v>
      </c>
      <c r="C152" s="110" t="s">
        <v>329</v>
      </c>
      <c r="D152" s="118"/>
      <c r="E152" s="122">
        <v>650</v>
      </c>
      <c r="F152" s="113">
        <f t="shared" si="16"/>
        <v>0</v>
      </c>
      <c r="H152" s="109">
        <v>11344</v>
      </c>
      <c r="I152" s="110" t="s">
        <v>330</v>
      </c>
      <c r="J152" s="111"/>
      <c r="K152" s="112" t="s">
        <v>331</v>
      </c>
      <c r="L152" s="113"/>
    </row>
    <row r="153" spans="2:12" ht="15" customHeight="1" x14ac:dyDescent="0.2">
      <c r="B153" s="116">
        <v>11653</v>
      </c>
      <c r="C153" s="110" t="s">
        <v>332</v>
      </c>
      <c r="D153" s="118"/>
      <c r="E153" s="122">
        <v>695</v>
      </c>
      <c r="F153" s="113">
        <f t="shared" si="16"/>
        <v>0</v>
      </c>
      <c r="H153" s="109">
        <v>10519</v>
      </c>
      <c r="I153" s="110" t="s">
        <v>333</v>
      </c>
      <c r="J153" s="111"/>
      <c r="K153" s="112">
        <v>985</v>
      </c>
      <c r="L153" s="113">
        <f>J153*K153</f>
        <v>0</v>
      </c>
    </row>
    <row r="154" spans="2:12" ht="15" customHeight="1" x14ac:dyDescent="0.2">
      <c r="B154" s="116">
        <v>11655</v>
      </c>
      <c r="C154" s="110" t="s">
        <v>334</v>
      </c>
      <c r="D154" s="118"/>
      <c r="E154" s="122">
        <v>1150</v>
      </c>
      <c r="F154" s="113">
        <f t="shared" si="16"/>
        <v>0</v>
      </c>
      <c r="H154" s="125"/>
      <c r="I154" s="281" t="s">
        <v>335</v>
      </c>
      <c r="J154" s="286"/>
      <c r="K154" s="287"/>
      <c r="L154" s="126"/>
    </row>
    <row r="155" spans="2:12" ht="15" customHeight="1" x14ac:dyDescent="0.2">
      <c r="B155" s="116">
        <v>11656</v>
      </c>
      <c r="C155" s="110" t="s">
        <v>336</v>
      </c>
      <c r="D155" s="118"/>
      <c r="E155" s="122">
        <v>1180</v>
      </c>
      <c r="F155" s="113">
        <f t="shared" si="16"/>
        <v>0</v>
      </c>
      <c r="H155" s="109">
        <v>10445</v>
      </c>
      <c r="I155" s="110" t="s">
        <v>337</v>
      </c>
      <c r="J155" s="111"/>
      <c r="K155" s="112">
        <v>3350</v>
      </c>
      <c r="L155" s="113">
        <f>J155*K155</f>
        <v>0</v>
      </c>
    </row>
    <row r="156" spans="2:12" ht="15" customHeight="1" x14ac:dyDescent="0.2">
      <c r="B156" s="116">
        <v>12646</v>
      </c>
      <c r="C156" s="110" t="s">
        <v>338</v>
      </c>
      <c r="D156" s="118"/>
      <c r="E156" s="122">
        <v>1995</v>
      </c>
      <c r="F156" s="113">
        <f t="shared" si="16"/>
        <v>0</v>
      </c>
      <c r="H156" s="109">
        <v>10447</v>
      </c>
      <c r="I156" s="110" t="s">
        <v>339</v>
      </c>
      <c r="J156" s="111"/>
      <c r="K156" s="112">
        <v>3430</v>
      </c>
      <c r="L156" s="113">
        <f>J156*K156</f>
        <v>0</v>
      </c>
    </row>
    <row r="157" spans="2:12" ht="15" customHeight="1" x14ac:dyDescent="0.2">
      <c r="B157" s="116">
        <v>12647</v>
      </c>
      <c r="C157" s="110" t="s">
        <v>340</v>
      </c>
      <c r="D157" s="118"/>
      <c r="E157" s="122">
        <v>1995</v>
      </c>
      <c r="F157" s="113">
        <f t="shared" si="16"/>
        <v>0</v>
      </c>
      <c r="H157" s="109">
        <v>10449</v>
      </c>
      <c r="I157" s="110" t="s">
        <v>341</v>
      </c>
      <c r="J157" s="111"/>
      <c r="K157" s="112">
        <v>3825</v>
      </c>
      <c r="L157" s="113">
        <f>J157*K157</f>
        <v>0</v>
      </c>
    </row>
    <row r="158" spans="2:12" ht="15" customHeight="1" x14ac:dyDescent="0.2">
      <c r="B158" s="116">
        <v>10878</v>
      </c>
      <c r="C158" s="117" t="s">
        <v>342</v>
      </c>
      <c r="D158" s="118"/>
      <c r="E158" s="119">
        <v>2990</v>
      </c>
      <c r="F158" s="113">
        <f>D155*E155</f>
        <v>0</v>
      </c>
      <c r="H158" s="125"/>
      <c r="I158" s="281" t="s">
        <v>343</v>
      </c>
      <c r="J158" s="286"/>
      <c r="K158" s="287"/>
      <c r="L158" s="126"/>
    </row>
    <row r="159" spans="2:12" ht="15" customHeight="1" x14ac:dyDescent="0.2">
      <c r="B159" s="116">
        <v>10882</v>
      </c>
      <c r="C159" s="117" t="s">
        <v>344</v>
      </c>
      <c r="D159" s="118"/>
      <c r="E159" s="119">
        <v>1995</v>
      </c>
      <c r="F159" s="113">
        <f t="shared" ref="F159:F164" si="18">D158*E158</f>
        <v>0</v>
      </c>
      <c r="H159" s="369" t="s">
        <v>345</v>
      </c>
      <c r="I159" s="370"/>
      <c r="J159" s="370"/>
      <c r="K159" s="370"/>
      <c r="L159" s="371"/>
    </row>
    <row r="160" spans="2:12" ht="15" customHeight="1" x14ac:dyDescent="0.2">
      <c r="B160" s="116">
        <v>12460</v>
      </c>
      <c r="C160" s="270" t="s">
        <v>346</v>
      </c>
      <c r="D160" s="118"/>
      <c r="E160" s="131">
        <v>3550</v>
      </c>
      <c r="F160" s="113">
        <f t="shared" si="18"/>
        <v>0</v>
      </c>
      <c r="H160" s="109">
        <v>10585</v>
      </c>
      <c r="I160" s="110" t="s">
        <v>347</v>
      </c>
      <c r="J160" s="111"/>
      <c r="K160" s="112">
        <v>3180</v>
      </c>
      <c r="L160" s="113">
        <f t="shared" ref="L160:L169" si="19">J160*K160</f>
        <v>0</v>
      </c>
    </row>
    <row r="161" spans="2:12" ht="15" customHeight="1" x14ac:dyDescent="0.2">
      <c r="B161" s="116">
        <v>12461</v>
      </c>
      <c r="C161" s="270" t="s">
        <v>348</v>
      </c>
      <c r="D161" s="118"/>
      <c r="E161" s="131">
        <v>3995</v>
      </c>
      <c r="F161" s="113">
        <f t="shared" si="18"/>
        <v>0</v>
      </c>
      <c r="H161" s="109">
        <v>10586</v>
      </c>
      <c r="I161" s="110" t="s">
        <v>349</v>
      </c>
      <c r="J161" s="111"/>
      <c r="K161" s="112">
        <v>1095</v>
      </c>
      <c r="L161" s="113">
        <f t="shared" si="19"/>
        <v>0</v>
      </c>
    </row>
    <row r="162" spans="2:12" ht="15" customHeight="1" x14ac:dyDescent="0.2">
      <c r="B162" s="116">
        <v>12464</v>
      </c>
      <c r="C162" s="130" t="s">
        <v>350</v>
      </c>
      <c r="D162" s="118"/>
      <c r="E162" s="131">
        <v>4050</v>
      </c>
      <c r="F162" s="113">
        <f t="shared" si="18"/>
        <v>0</v>
      </c>
      <c r="H162" s="109">
        <v>10587</v>
      </c>
      <c r="I162" s="110" t="s">
        <v>351</v>
      </c>
      <c r="J162" s="111"/>
      <c r="K162" s="112">
        <v>1890</v>
      </c>
      <c r="L162" s="113">
        <f t="shared" si="19"/>
        <v>0</v>
      </c>
    </row>
    <row r="163" spans="2:12" ht="15" customHeight="1" x14ac:dyDescent="0.2">
      <c r="B163" s="116">
        <v>12465</v>
      </c>
      <c r="C163" s="130" t="s">
        <v>352</v>
      </c>
      <c r="D163" s="118"/>
      <c r="E163" s="131">
        <v>5050</v>
      </c>
      <c r="F163" s="113">
        <f t="shared" si="18"/>
        <v>0</v>
      </c>
      <c r="H163" s="109">
        <v>10590</v>
      </c>
      <c r="I163" s="110" t="s">
        <v>353</v>
      </c>
      <c r="J163" s="111"/>
      <c r="K163" s="112">
        <v>2490</v>
      </c>
      <c r="L163" s="113">
        <f t="shared" si="19"/>
        <v>0</v>
      </c>
    </row>
    <row r="164" spans="2:12" ht="15" customHeight="1" x14ac:dyDescent="0.2">
      <c r="B164" s="116">
        <v>12512</v>
      </c>
      <c r="C164" s="270" t="s">
        <v>354</v>
      </c>
      <c r="D164" s="118"/>
      <c r="E164" s="131">
        <v>3550</v>
      </c>
      <c r="F164" s="113">
        <f t="shared" si="18"/>
        <v>0</v>
      </c>
      <c r="H164" s="109">
        <v>10591</v>
      </c>
      <c r="I164" s="110" t="s">
        <v>355</v>
      </c>
      <c r="J164" s="111"/>
      <c r="K164" s="112">
        <v>4590</v>
      </c>
      <c r="L164" s="113">
        <f t="shared" si="19"/>
        <v>0</v>
      </c>
    </row>
    <row r="165" spans="2:12" ht="15" x14ac:dyDescent="0.2">
      <c r="B165" s="125"/>
      <c r="C165" s="325" t="s">
        <v>356</v>
      </c>
      <c r="D165" s="338"/>
      <c r="E165" s="339"/>
      <c r="F165" s="185">
        <f>D165*E165</f>
        <v>0</v>
      </c>
      <c r="H165" s="109">
        <v>10594</v>
      </c>
      <c r="I165" s="110" t="s">
        <v>357</v>
      </c>
      <c r="J165" s="111"/>
      <c r="K165" s="112">
        <v>1690</v>
      </c>
      <c r="L165" s="113">
        <f t="shared" si="19"/>
        <v>0</v>
      </c>
    </row>
    <row r="166" spans="2:12" ht="15" customHeight="1" x14ac:dyDescent="0.2">
      <c r="B166" s="116">
        <v>10793</v>
      </c>
      <c r="C166" s="117" t="s">
        <v>358</v>
      </c>
      <c r="D166" s="118"/>
      <c r="E166" s="119">
        <v>95</v>
      </c>
      <c r="F166" s="113">
        <f>D166*E166</f>
        <v>0</v>
      </c>
      <c r="H166" s="109">
        <v>10562</v>
      </c>
      <c r="I166" s="110" t="s">
        <v>359</v>
      </c>
      <c r="J166" s="111"/>
      <c r="K166" s="112">
        <v>1150</v>
      </c>
      <c r="L166" s="113">
        <f t="shared" si="19"/>
        <v>0</v>
      </c>
    </row>
    <row r="167" spans="2:12" ht="15" customHeight="1" x14ac:dyDescent="0.2">
      <c r="B167" s="116">
        <v>10794</v>
      </c>
      <c r="C167" s="110" t="s">
        <v>360</v>
      </c>
      <c r="D167" s="118"/>
      <c r="E167" s="122">
        <v>125</v>
      </c>
      <c r="F167" s="190"/>
      <c r="H167" s="109">
        <v>11440</v>
      </c>
      <c r="I167" s="110" t="s">
        <v>361</v>
      </c>
      <c r="J167" s="111"/>
      <c r="K167" s="112">
        <v>1390</v>
      </c>
      <c r="L167" s="113">
        <f t="shared" si="19"/>
        <v>0</v>
      </c>
    </row>
    <row r="168" spans="2:12" ht="15" customHeight="1" x14ac:dyDescent="0.2">
      <c r="B168" s="116">
        <v>10795</v>
      </c>
      <c r="C168" s="110" t="s">
        <v>362</v>
      </c>
      <c r="D168" s="118"/>
      <c r="E168" s="122">
        <v>250</v>
      </c>
      <c r="F168" s="113">
        <f t="shared" ref="F168:F180" si="20">D167*E167</f>
        <v>0</v>
      </c>
      <c r="H168" s="109">
        <v>10546</v>
      </c>
      <c r="I168" s="110" t="s">
        <v>363</v>
      </c>
      <c r="J168" s="111"/>
      <c r="K168" s="112">
        <v>1390</v>
      </c>
      <c r="L168" s="113">
        <f t="shared" si="19"/>
        <v>0</v>
      </c>
    </row>
    <row r="169" spans="2:12" ht="15" customHeight="1" x14ac:dyDescent="0.2">
      <c r="B169" s="116">
        <v>10796</v>
      </c>
      <c r="C169" s="110" t="s">
        <v>364</v>
      </c>
      <c r="D169" s="118"/>
      <c r="E169" s="119">
        <v>695</v>
      </c>
      <c r="F169" s="113">
        <f t="shared" si="20"/>
        <v>0</v>
      </c>
      <c r="H169" s="109">
        <v>10547</v>
      </c>
      <c r="I169" s="110" t="s">
        <v>365</v>
      </c>
      <c r="J169" s="111"/>
      <c r="K169" s="112">
        <v>2350</v>
      </c>
      <c r="L169" s="113">
        <f t="shared" si="19"/>
        <v>0</v>
      </c>
    </row>
    <row r="170" spans="2:12" ht="15" customHeight="1" x14ac:dyDescent="0.2">
      <c r="B170" s="116">
        <v>12709</v>
      </c>
      <c r="C170" s="110" t="s">
        <v>366</v>
      </c>
      <c r="D170" s="118"/>
      <c r="E170" s="119">
        <v>670</v>
      </c>
      <c r="F170" s="113">
        <f t="shared" si="20"/>
        <v>0</v>
      </c>
      <c r="H170" s="109">
        <v>10600</v>
      </c>
      <c r="I170" s="110" t="s">
        <v>367</v>
      </c>
      <c r="J170" s="111"/>
      <c r="K170" s="112" t="s">
        <v>331</v>
      </c>
      <c r="L170" s="113"/>
    </row>
    <row r="171" spans="2:12" ht="15" customHeight="1" x14ac:dyDescent="0.2">
      <c r="B171" s="116">
        <v>10798</v>
      </c>
      <c r="C171" s="117" t="s">
        <v>368</v>
      </c>
      <c r="D171" s="118"/>
      <c r="E171" s="119">
        <v>655</v>
      </c>
      <c r="F171" s="113">
        <f t="shared" si="20"/>
        <v>0</v>
      </c>
      <c r="H171" s="152" t="s">
        <v>369</v>
      </c>
      <c r="I171" s="105"/>
      <c r="J171" s="105"/>
      <c r="K171" s="105"/>
      <c r="L171" s="281"/>
    </row>
    <row r="172" spans="2:12" ht="15" customHeight="1" x14ac:dyDescent="0.2">
      <c r="B172" s="116">
        <v>10799</v>
      </c>
      <c r="C172" s="117" t="s">
        <v>370</v>
      </c>
      <c r="D172" s="118"/>
      <c r="E172" s="119">
        <v>695</v>
      </c>
      <c r="F172" s="113">
        <f t="shared" si="20"/>
        <v>0</v>
      </c>
      <c r="H172" s="153" t="s">
        <v>371</v>
      </c>
      <c r="I172" s="154"/>
      <c r="J172" s="155"/>
      <c r="K172" s="156" t="s">
        <v>372</v>
      </c>
      <c r="L172" s="157"/>
    </row>
    <row r="173" spans="2:12" ht="15" customHeight="1" x14ac:dyDescent="0.2">
      <c r="B173" s="116">
        <v>10885</v>
      </c>
      <c r="C173" s="150" t="s">
        <v>373</v>
      </c>
      <c r="D173" s="118"/>
      <c r="E173" s="119">
        <v>250</v>
      </c>
      <c r="F173" s="113">
        <f t="shared" si="20"/>
        <v>0</v>
      </c>
      <c r="H173" s="153" t="s">
        <v>374</v>
      </c>
      <c r="I173" s="154"/>
      <c r="J173" s="366"/>
      <c r="K173" s="364"/>
      <c r="L173" s="365"/>
    </row>
    <row r="174" spans="2:12" ht="15" customHeight="1" x14ac:dyDescent="0.2">
      <c r="B174" s="116">
        <v>10886</v>
      </c>
      <c r="C174" s="150" t="s">
        <v>375</v>
      </c>
      <c r="D174" s="118"/>
      <c r="E174" s="119">
        <v>125</v>
      </c>
      <c r="F174" s="113">
        <f t="shared" si="20"/>
        <v>0</v>
      </c>
      <c r="H174" s="153" t="s">
        <v>376</v>
      </c>
      <c r="I174" s="158"/>
      <c r="J174" s="366"/>
      <c r="K174" s="364"/>
      <c r="L174" s="365"/>
    </row>
    <row r="175" spans="2:12" ht="15" customHeight="1" x14ac:dyDescent="0.25">
      <c r="B175" s="120">
        <v>10822</v>
      </c>
      <c r="C175" s="150" t="s">
        <v>377</v>
      </c>
      <c r="D175" s="118"/>
      <c r="E175" s="122">
        <v>420</v>
      </c>
      <c r="F175" s="113">
        <f t="shared" si="20"/>
        <v>0</v>
      </c>
      <c r="H175" s="159"/>
      <c r="I175" s="160" t="s">
        <v>378</v>
      </c>
      <c r="J175" s="366"/>
      <c r="K175" s="364"/>
      <c r="L175" s="365"/>
    </row>
    <row r="176" spans="2:12" ht="15" customHeight="1" x14ac:dyDescent="0.25">
      <c r="B176" s="120">
        <v>10823</v>
      </c>
      <c r="C176" s="150" t="s">
        <v>379</v>
      </c>
      <c r="D176" s="118"/>
      <c r="E176" s="122">
        <v>355</v>
      </c>
      <c r="F176" s="113">
        <f t="shared" si="20"/>
        <v>0</v>
      </c>
      <c r="H176" s="161"/>
      <c r="I176" s="160" t="s">
        <v>380</v>
      </c>
      <c r="J176" s="363"/>
      <c r="K176" s="364"/>
      <c r="L176" s="365"/>
    </row>
    <row r="177" spans="2:12" ht="15" customHeight="1" x14ac:dyDescent="0.25">
      <c r="B177" s="116">
        <v>10824</v>
      </c>
      <c r="C177" s="110" t="s">
        <v>381</v>
      </c>
      <c r="D177" s="118"/>
      <c r="E177" s="119">
        <v>485</v>
      </c>
      <c r="F177" s="123">
        <f t="shared" si="20"/>
        <v>0</v>
      </c>
      <c r="H177"/>
      <c r="I177"/>
      <c r="J177"/>
      <c r="K177"/>
      <c r="L177"/>
    </row>
    <row r="178" spans="2:12" ht="15" customHeight="1" x14ac:dyDescent="0.25">
      <c r="B178" s="116">
        <v>10906</v>
      </c>
      <c r="C178" s="110" t="s">
        <v>382</v>
      </c>
      <c r="D178" s="118"/>
      <c r="E178" s="119">
        <v>225</v>
      </c>
      <c r="F178" s="113">
        <f t="shared" si="20"/>
        <v>0</v>
      </c>
      <c r="H178"/>
      <c r="I178"/>
      <c r="J178"/>
      <c r="K178"/>
      <c r="L178"/>
    </row>
    <row r="179" spans="2:12" ht="15" customHeight="1" x14ac:dyDescent="0.25">
      <c r="B179" s="116">
        <v>10908</v>
      </c>
      <c r="C179" s="110" t="s">
        <v>383</v>
      </c>
      <c r="D179" s="118"/>
      <c r="E179" s="119">
        <v>225</v>
      </c>
      <c r="F179" s="113">
        <f t="shared" si="20"/>
        <v>0</v>
      </c>
      <c r="H179"/>
      <c r="I179"/>
      <c r="J179"/>
      <c r="K179"/>
      <c r="L179"/>
    </row>
    <row r="180" spans="2:12" ht="15" customHeight="1" x14ac:dyDescent="0.25">
      <c r="B180" s="116">
        <v>10909</v>
      </c>
      <c r="C180" s="110" t="s">
        <v>384</v>
      </c>
      <c r="D180" s="118"/>
      <c r="E180" s="119">
        <v>420</v>
      </c>
      <c r="F180" s="113">
        <f t="shared" si="20"/>
        <v>0</v>
      </c>
      <c r="H180"/>
      <c r="I180"/>
      <c r="J180"/>
      <c r="K180"/>
      <c r="L180"/>
    </row>
    <row r="181" spans="2:12" ht="15" x14ac:dyDescent="0.25">
      <c r="B181" s="125"/>
      <c r="C181" s="325" t="s">
        <v>385</v>
      </c>
      <c r="D181" s="338"/>
      <c r="E181" s="339"/>
      <c r="F181" s="126"/>
      <c r="H181"/>
      <c r="I181"/>
      <c r="J181"/>
      <c r="K181"/>
      <c r="L181"/>
    </row>
    <row r="182" spans="2:12" ht="15" x14ac:dyDescent="0.25">
      <c r="B182" s="116">
        <v>10768</v>
      </c>
      <c r="C182" s="117" t="s">
        <v>386</v>
      </c>
      <c r="D182" s="118"/>
      <c r="E182" s="119">
        <v>435</v>
      </c>
      <c r="F182" s="113">
        <f>D182*E182</f>
        <v>0</v>
      </c>
      <c r="H182"/>
      <c r="I182"/>
      <c r="J182"/>
      <c r="K182"/>
      <c r="L182"/>
    </row>
    <row r="183" spans="2:12" ht="15" x14ac:dyDescent="0.25">
      <c r="B183" s="116">
        <v>10769</v>
      </c>
      <c r="C183" s="117" t="s">
        <v>387</v>
      </c>
      <c r="D183" s="118"/>
      <c r="E183" s="119">
        <v>345</v>
      </c>
      <c r="F183" s="113">
        <f>D183*E183</f>
        <v>0</v>
      </c>
      <c r="H183"/>
      <c r="I183"/>
      <c r="J183"/>
      <c r="K183"/>
      <c r="L183"/>
    </row>
    <row r="184" spans="2:12" ht="15" x14ac:dyDescent="0.25">
      <c r="B184" s="129"/>
      <c r="C184" s="129"/>
      <c r="D184" s="129"/>
      <c r="E184" s="129"/>
      <c r="H184"/>
      <c r="I184"/>
      <c r="J184"/>
      <c r="K184"/>
      <c r="L184"/>
    </row>
    <row r="185" spans="2:12" ht="15" x14ac:dyDescent="0.25">
      <c r="B185" s="129"/>
      <c r="C185" s="129"/>
      <c r="D185" s="129"/>
      <c r="E185" s="129"/>
      <c r="F185" s="129"/>
      <c r="H185"/>
      <c r="I185"/>
      <c r="J185"/>
      <c r="K185"/>
      <c r="L185"/>
    </row>
    <row r="186" spans="2:12" ht="15" x14ac:dyDescent="0.25">
      <c r="B186" s="129"/>
      <c r="C186" s="129"/>
      <c r="D186" s="129"/>
      <c r="E186" s="129"/>
      <c r="F186" s="129"/>
      <c r="H186"/>
      <c r="I186"/>
      <c r="J186"/>
      <c r="K186"/>
      <c r="L186"/>
    </row>
    <row r="187" spans="2:12" ht="15" x14ac:dyDescent="0.25">
      <c r="B187" s="129"/>
      <c r="C187" s="129"/>
      <c r="D187" s="129"/>
      <c r="E187" s="129"/>
      <c r="F187" s="129"/>
      <c r="H187"/>
      <c r="I187"/>
      <c r="J187"/>
      <c r="K187"/>
      <c r="L187"/>
    </row>
    <row r="188" spans="2:12" ht="15" x14ac:dyDescent="0.25">
      <c r="B188" s="129"/>
      <c r="C188" s="129"/>
      <c r="D188" s="129"/>
      <c r="E188" s="129"/>
      <c r="F188" s="129"/>
      <c r="H188"/>
      <c r="I188"/>
      <c r="J188"/>
      <c r="K188"/>
      <c r="L188"/>
    </row>
    <row r="189" spans="2:12" ht="15" x14ac:dyDescent="0.25">
      <c r="B189" s="129"/>
      <c r="C189" s="129"/>
      <c r="D189" s="129"/>
      <c r="E189" s="129"/>
      <c r="F189" s="129"/>
      <c r="H189"/>
      <c r="I189"/>
      <c r="J189"/>
      <c r="K189"/>
      <c r="L189"/>
    </row>
    <row r="190" spans="2:12" ht="15" x14ac:dyDescent="0.25">
      <c r="B190" s="129"/>
      <c r="C190" s="129"/>
      <c r="D190" s="129"/>
      <c r="E190" s="129"/>
      <c r="F190" s="129"/>
      <c r="H190"/>
      <c r="I190"/>
      <c r="J190"/>
      <c r="K190"/>
      <c r="L190"/>
    </row>
    <row r="191" spans="2:12" ht="15" customHeight="1" x14ac:dyDescent="0.25">
      <c r="B191" s="106" t="s">
        <v>71</v>
      </c>
      <c r="C191" s="106" t="s">
        <v>72</v>
      </c>
      <c r="D191" s="106" t="s">
        <v>73</v>
      </c>
      <c r="E191" s="106" t="s">
        <v>74</v>
      </c>
      <c r="F191" s="106" t="s">
        <v>75</v>
      </c>
      <c r="G191" s="22"/>
      <c r="H191" s="106" t="s">
        <v>71</v>
      </c>
      <c r="I191" s="106" t="s">
        <v>72</v>
      </c>
      <c r="J191" s="106" t="s">
        <v>73</v>
      </c>
      <c r="K191" s="106" t="s">
        <v>74</v>
      </c>
      <c r="L191" s="106" t="s">
        <v>75</v>
      </c>
    </row>
    <row r="192" spans="2:12" ht="15" customHeight="1" x14ac:dyDescent="0.2">
      <c r="B192" s="125"/>
      <c r="C192" s="281" t="s">
        <v>388</v>
      </c>
      <c r="D192" s="282"/>
      <c r="E192" s="283"/>
      <c r="F192" s="126"/>
      <c r="H192" s="125"/>
      <c r="I192" s="281" t="s">
        <v>389</v>
      </c>
      <c r="J192" s="282"/>
      <c r="K192" s="283"/>
      <c r="L192" s="281"/>
    </row>
    <row r="193" spans="2:25" ht="15" x14ac:dyDescent="0.2">
      <c r="B193" s="116">
        <v>10155</v>
      </c>
      <c r="C193" s="117" t="s">
        <v>390</v>
      </c>
      <c r="D193" s="118"/>
      <c r="E193" s="119">
        <v>3150</v>
      </c>
      <c r="F193" s="113">
        <f>D193*E193</f>
        <v>0</v>
      </c>
      <c r="H193" s="109">
        <v>10492</v>
      </c>
      <c r="I193" s="110" t="s">
        <v>391</v>
      </c>
      <c r="J193" s="111"/>
      <c r="K193" s="162">
        <v>15</v>
      </c>
      <c r="L193" s="113">
        <f>SUMIF(J193,"JA",O203)*KVM*K193</f>
        <v>0</v>
      </c>
    </row>
    <row r="194" spans="2:25" ht="13.5" customHeight="1" x14ac:dyDescent="0.2">
      <c r="B194" s="116">
        <v>10159</v>
      </c>
      <c r="C194" s="117" t="s">
        <v>392</v>
      </c>
      <c r="D194" s="118"/>
      <c r="E194" s="119">
        <v>2695</v>
      </c>
      <c r="F194" s="113">
        <f>D194*E194</f>
        <v>0</v>
      </c>
      <c r="H194" s="125"/>
      <c r="I194" s="281" t="s">
        <v>393</v>
      </c>
      <c r="J194" s="282"/>
      <c r="K194" s="283"/>
      <c r="L194" s="126"/>
    </row>
    <row r="195" spans="2:25" ht="15" customHeight="1" x14ac:dyDescent="0.2">
      <c r="B195" s="125"/>
      <c r="C195" s="281" t="s">
        <v>394</v>
      </c>
      <c r="D195" s="290"/>
      <c r="E195" s="291"/>
      <c r="F195" s="126"/>
      <c r="H195" s="148">
        <v>10310</v>
      </c>
      <c r="I195" s="150" t="s">
        <v>395</v>
      </c>
      <c r="J195" s="111"/>
      <c r="K195" s="149">
        <v>395</v>
      </c>
      <c r="L195" s="123">
        <f>J195*K195</f>
        <v>0</v>
      </c>
    </row>
    <row r="196" spans="2:25" ht="15" customHeight="1" x14ac:dyDescent="0.2">
      <c r="B196" s="323" t="s">
        <v>396</v>
      </c>
      <c r="C196" s="368"/>
      <c r="D196" s="368"/>
      <c r="E196" s="368"/>
      <c r="F196" s="368"/>
      <c r="H196" s="148">
        <v>10311</v>
      </c>
      <c r="I196" s="150" t="s">
        <v>397</v>
      </c>
      <c r="J196" s="111"/>
      <c r="K196" s="149">
        <v>497</v>
      </c>
      <c r="L196" s="123">
        <f>J196*K196</f>
        <v>0</v>
      </c>
      <c r="U196" s="22"/>
      <c r="V196" s="22"/>
      <c r="W196" s="22"/>
      <c r="X196" s="22"/>
      <c r="Y196" s="22"/>
    </row>
    <row r="197" spans="2:25" ht="15" customHeight="1" x14ac:dyDescent="0.2">
      <c r="B197" s="116">
        <v>10464</v>
      </c>
      <c r="C197" s="110" t="s">
        <v>398</v>
      </c>
      <c r="D197" s="118"/>
      <c r="E197" s="119">
        <v>3685</v>
      </c>
      <c r="F197" s="113">
        <f t="shared" ref="F197:F207" si="21">D197*E197</f>
        <v>0</v>
      </c>
      <c r="H197" s="148">
        <v>10312</v>
      </c>
      <c r="I197" s="150" t="s">
        <v>399</v>
      </c>
      <c r="J197" s="111"/>
      <c r="K197" s="149">
        <v>559</v>
      </c>
      <c r="L197" s="123">
        <f>J197*K197</f>
        <v>0</v>
      </c>
    </row>
    <row r="198" spans="2:25" ht="15" customHeight="1" x14ac:dyDescent="0.2">
      <c r="B198" s="116">
        <v>10465</v>
      </c>
      <c r="C198" s="110" t="s">
        <v>400</v>
      </c>
      <c r="D198" s="118"/>
      <c r="E198" s="119">
        <v>4565</v>
      </c>
      <c r="F198" s="113">
        <f t="shared" si="21"/>
        <v>0</v>
      </c>
      <c r="H198" s="109">
        <v>10476</v>
      </c>
      <c r="I198" s="110" t="s">
        <v>401</v>
      </c>
      <c r="J198" s="111"/>
      <c r="K198" s="112">
        <v>559</v>
      </c>
      <c r="L198" s="113">
        <f>J198*K198</f>
        <v>0</v>
      </c>
    </row>
    <row r="199" spans="2:25" ht="15" customHeight="1" x14ac:dyDescent="0.2">
      <c r="B199" s="116">
        <v>10466</v>
      </c>
      <c r="C199" s="110" t="s">
        <v>402</v>
      </c>
      <c r="D199" s="118"/>
      <c r="E199" s="119">
        <v>2730</v>
      </c>
      <c r="F199" s="113">
        <f t="shared" si="21"/>
        <v>0</v>
      </c>
      <c r="H199" s="125"/>
      <c r="I199" s="367" t="s">
        <v>403</v>
      </c>
      <c r="J199" s="358"/>
      <c r="K199" s="359"/>
      <c r="L199" s="126"/>
    </row>
    <row r="200" spans="2:25" ht="15" customHeight="1" x14ac:dyDescent="0.2">
      <c r="B200" s="116">
        <v>10468</v>
      </c>
      <c r="C200" s="117" t="s">
        <v>404</v>
      </c>
      <c r="D200" s="118"/>
      <c r="E200" s="119">
        <v>1650</v>
      </c>
      <c r="F200" s="113">
        <f t="shared" si="21"/>
        <v>0</v>
      </c>
      <c r="H200" s="109">
        <v>10128</v>
      </c>
      <c r="I200" s="110" t="s">
        <v>405</v>
      </c>
      <c r="J200" s="280"/>
      <c r="K200" s="112">
        <v>290</v>
      </c>
      <c r="L200" s="113">
        <f t="shared" ref="L200:L207" si="22">J200*K200</f>
        <v>0</v>
      </c>
      <c r="N200" s="1" t="e">
        <f>Mässa</f>
        <v>#REF!</v>
      </c>
      <c r="O200" s="1" t="e">
        <f>VLOOKUP(N200,Årskalender2012,4,FALSE)</f>
        <v>#REF!</v>
      </c>
    </row>
    <row r="201" spans="2:25" ht="15" customHeight="1" x14ac:dyDescent="0.2">
      <c r="B201" s="116">
        <v>10469</v>
      </c>
      <c r="C201" s="110" t="s">
        <v>406</v>
      </c>
      <c r="D201" s="118"/>
      <c r="E201" s="119">
        <v>2150</v>
      </c>
      <c r="F201" s="113">
        <f t="shared" si="21"/>
        <v>0</v>
      </c>
      <c r="H201" s="109">
        <v>10129</v>
      </c>
      <c r="I201" s="110" t="s">
        <v>407</v>
      </c>
      <c r="J201" s="280"/>
      <c r="K201" s="112">
        <v>220</v>
      </c>
      <c r="L201" s="113">
        <f t="shared" si="22"/>
        <v>0</v>
      </c>
    </row>
    <row r="202" spans="2:25" ht="15" customHeight="1" x14ac:dyDescent="0.2">
      <c r="B202" s="116">
        <v>10470</v>
      </c>
      <c r="C202" s="117" t="s">
        <v>408</v>
      </c>
      <c r="D202" s="118"/>
      <c r="E202" s="119">
        <v>2150</v>
      </c>
      <c r="F202" s="113">
        <f t="shared" si="21"/>
        <v>0</v>
      </c>
      <c r="H202" s="109">
        <v>10130</v>
      </c>
      <c r="I202" s="110" t="s">
        <v>409</v>
      </c>
      <c r="J202" s="280"/>
      <c r="K202" s="112">
        <v>311</v>
      </c>
      <c r="L202" s="113">
        <f t="shared" si="22"/>
        <v>0</v>
      </c>
    </row>
    <row r="203" spans="2:25" ht="15" customHeight="1" x14ac:dyDescent="0.2">
      <c r="B203" s="116">
        <v>10471</v>
      </c>
      <c r="C203" s="194" t="s">
        <v>410</v>
      </c>
      <c r="D203" s="118"/>
      <c r="E203" s="119">
        <v>1295</v>
      </c>
      <c r="F203" s="113">
        <f t="shared" si="21"/>
        <v>0</v>
      </c>
      <c r="H203" s="109">
        <v>10131</v>
      </c>
      <c r="I203" s="110" t="s">
        <v>411</v>
      </c>
      <c r="J203" s="280"/>
      <c r="K203" s="112">
        <v>4920</v>
      </c>
      <c r="L203" s="113">
        <f t="shared" si="22"/>
        <v>0</v>
      </c>
    </row>
    <row r="204" spans="2:25" ht="15" customHeight="1" x14ac:dyDescent="0.2">
      <c r="B204" s="116">
        <v>10472</v>
      </c>
      <c r="C204" s="117" t="s">
        <v>412</v>
      </c>
      <c r="D204" s="118"/>
      <c r="E204" s="119">
        <v>3150</v>
      </c>
      <c r="F204" s="113">
        <f t="shared" si="21"/>
        <v>0</v>
      </c>
      <c r="H204" s="109">
        <v>10132</v>
      </c>
      <c r="I204" s="110" t="s">
        <v>413</v>
      </c>
      <c r="J204" s="280"/>
      <c r="K204" s="112">
        <v>3895</v>
      </c>
      <c r="L204" s="113">
        <f t="shared" si="22"/>
        <v>0</v>
      </c>
    </row>
    <row r="205" spans="2:25" ht="15" customHeight="1" x14ac:dyDescent="0.2">
      <c r="B205" s="116">
        <v>10473</v>
      </c>
      <c r="C205" s="117" t="s">
        <v>414</v>
      </c>
      <c r="D205" s="118"/>
      <c r="E205" s="119">
        <v>4300</v>
      </c>
      <c r="F205" s="113">
        <f t="shared" si="21"/>
        <v>0</v>
      </c>
      <c r="H205" s="109">
        <v>10133</v>
      </c>
      <c r="I205" s="110" t="s">
        <v>415</v>
      </c>
      <c r="J205" s="280"/>
      <c r="K205" s="112">
        <v>915</v>
      </c>
      <c r="L205" s="113">
        <f t="shared" si="22"/>
        <v>0</v>
      </c>
    </row>
    <row r="206" spans="2:25" ht="15" customHeight="1" x14ac:dyDescent="0.2">
      <c r="B206" s="116">
        <v>10474</v>
      </c>
      <c r="C206" s="117" t="s">
        <v>416</v>
      </c>
      <c r="D206" s="118"/>
      <c r="E206" s="119">
        <v>2900</v>
      </c>
      <c r="F206" s="113">
        <f t="shared" si="21"/>
        <v>0</v>
      </c>
      <c r="H206" s="109">
        <v>10134</v>
      </c>
      <c r="I206" s="110" t="s">
        <v>417</v>
      </c>
      <c r="J206" s="280"/>
      <c r="K206" s="112">
        <v>1394</v>
      </c>
      <c r="L206" s="113">
        <f t="shared" si="22"/>
        <v>0</v>
      </c>
    </row>
    <row r="207" spans="2:25" ht="15" customHeight="1" x14ac:dyDescent="0.2">
      <c r="B207" s="116">
        <v>12372</v>
      </c>
      <c r="C207" s="117" t="s">
        <v>418</v>
      </c>
      <c r="D207" s="118"/>
      <c r="E207" s="122">
        <v>1590</v>
      </c>
      <c r="F207" s="113">
        <f t="shared" si="21"/>
        <v>0</v>
      </c>
      <c r="H207" s="109">
        <v>10136</v>
      </c>
      <c r="I207" s="110" t="s">
        <v>419</v>
      </c>
      <c r="J207" s="280"/>
      <c r="K207" s="112">
        <v>159</v>
      </c>
      <c r="L207" s="113">
        <f t="shared" si="22"/>
        <v>0</v>
      </c>
    </row>
    <row r="208" spans="2:25" ht="15" customHeight="1" x14ac:dyDescent="0.25">
      <c r="B208" s="265" t="s">
        <v>420</v>
      </c>
      <c r="C208" s="191"/>
      <c r="D208" s="191"/>
      <c r="E208" s="191"/>
      <c r="F208" s="192"/>
      <c r="H208" s="129"/>
      <c r="I208" s="140"/>
      <c r="J208" s="140"/>
      <c r="K208" s="140"/>
      <c r="L208" s="129"/>
    </row>
    <row r="209" spans="2:12" ht="15" customHeight="1" x14ac:dyDescent="0.2">
      <c r="B209" s="133"/>
      <c r="C209" s="134" t="s">
        <v>421</v>
      </c>
      <c r="D209" s="135"/>
      <c r="E209" s="136"/>
      <c r="F209" s="137"/>
      <c r="H209" s="129"/>
      <c r="I209" s="166" t="s">
        <v>69</v>
      </c>
      <c r="J209" s="167">
        <f>$F$16+$L$16</f>
        <v>0</v>
      </c>
      <c r="K209" s="168"/>
      <c r="L209" s="129"/>
    </row>
    <row r="210" spans="2:12" ht="15" customHeight="1" x14ac:dyDescent="0.2">
      <c r="B210" s="120">
        <v>10168</v>
      </c>
      <c r="C210" s="121" t="s">
        <v>422</v>
      </c>
      <c r="D210" s="118"/>
      <c r="E210" s="122">
        <v>530</v>
      </c>
      <c r="F210" s="123">
        <f t="shared" ref="F210:F229" si="23">D210*E210</f>
        <v>0</v>
      </c>
      <c r="H210" s="129"/>
      <c r="I210" s="129"/>
      <c r="J210" s="129"/>
      <c r="K210" s="129"/>
      <c r="L210" s="129"/>
    </row>
    <row r="211" spans="2:12" ht="15" customHeight="1" x14ac:dyDescent="0.2">
      <c r="B211" s="120">
        <v>12486</v>
      </c>
      <c r="C211" s="121" t="s">
        <v>423</v>
      </c>
      <c r="D211" s="118"/>
      <c r="E211" s="122">
        <v>435</v>
      </c>
      <c r="F211" s="123">
        <f t="shared" si="23"/>
        <v>0</v>
      </c>
    </row>
    <row r="212" spans="2:12" ht="15" customHeight="1" x14ac:dyDescent="0.2">
      <c r="B212" s="120">
        <v>10170</v>
      </c>
      <c r="C212" s="121" t="s">
        <v>424</v>
      </c>
      <c r="D212" s="118"/>
      <c r="E212" s="122">
        <v>495</v>
      </c>
      <c r="F212" s="123">
        <f t="shared" si="23"/>
        <v>0</v>
      </c>
    </row>
    <row r="213" spans="2:12" ht="15" customHeight="1" x14ac:dyDescent="0.2">
      <c r="B213" s="120">
        <v>10171</v>
      </c>
      <c r="C213" s="121" t="s">
        <v>422</v>
      </c>
      <c r="D213" s="118"/>
      <c r="E213" s="122">
        <v>525</v>
      </c>
      <c r="F213" s="123">
        <f t="shared" si="23"/>
        <v>0</v>
      </c>
    </row>
    <row r="214" spans="2:12" ht="15" customHeight="1" x14ac:dyDescent="0.2">
      <c r="B214" s="120">
        <v>10172</v>
      </c>
      <c r="C214" s="121" t="s">
        <v>425</v>
      </c>
      <c r="D214" s="118"/>
      <c r="E214" s="122">
        <v>475</v>
      </c>
      <c r="F214" s="123">
        <f t="shared" si="23"/>
        <v>0</v>
      </c>
    </row>
    <row r="215" spans="2:12" ht="15" customHeight="1" x14ac:dyDescent="0.2">
      <c r="B215" s="120">
        <v>10173</v>
      </c>
      <c r="C215" s="121" t="s">
        <v>426</v>
      </c>
      <c r="D215" s="118"/>
      <c r="E215" s="122">
        <v>495</v>
      </c>
      <c r="F215" s="123">
        <f t="shared" si="23"/>
        <v>0</v>
      </c>
    </row>
    <row r="216" spans="2:12" ht="15" customHeight="1" x14ac:dyDescent="0.2">
      <c r="B216" s="120">
        <v>10175</v>
      </c>
      <c r="C216" s="121" t="s">
        <v>422</v>
      </c>
      <c r="D216" s="118"/>
      <c r="E216" s="122">
        <v>525</v>
      </c>
      <c r="F216" s="123">
        <f t="shared" si="23"/>
        <v>0</v>
      </c>
    </row>
    <row r="217" spans="2:12" ht="15" customHeight="1" x14ac:dyDescent="0.2">
      <c r="B217" s="120">
        <v>10176</v>
      </c>
      <c r="C217" s="121" t="s">
        <v>427</v>
      </c>
      <c r="D217" s="118"/>
      <c r="E217" s="122">
        <v>175</v>
      </c>
      <c r="F217" s="123">
        <f t="shared" si="23"/>
        <v>0</v>
      </c>
    </row>
    <row r="218" spans="2:12" ht="15" customHeight="1" x14ac:dyDescent="0.2">
      <c r="B218" s="120">
        <v>10177</v>
      </c>
      <c r="C218" s="150" t="s">
        <v>428</v>
      </c>
      <c r="D218" s="118"/>
      <c r="E218" s="122">
        <v>415</v>
      </c>
      <c r="F218" s="123">
        <f t="shared" si="23"/>
        <v>0</v>
      </c>
      <c r="H218" s="129"/>
      <c r="I218" s="129"/>
      <c r="J218" s="129"/>
      <c r="K218" s="129"/>
      <c r="L218" s="129"/>
    </row>
    <row r="219" spans="2:12" ht="15" customHeight="1" x14ac:dyDescent="0.25">
      <c r="B219" s="120">
        <v>10178</v>
      </c>
      <c r="C219" s="121" t="s">
        <v>429</v>
      </c>
      <c r="D219" s="118"/>
      <c r="E219" s="122">
        <v>825</v>
      </c>
      <c r="F219" s="123">
        <f t="shared" si="23"/>
        <v>0</v>
      </c>
      <c r="H219" s="169"/>
      <c r="I219" s="169"/>
      <c r="J219" s="169"/>
      <c r="K219" s="169"/>
      <c r="L219" s="169"/>
    </row>
    <row r="220" spans="2:12" ht="15" customHeight="1" x14ac:dyDescent="0.2">
      <c r="B220" s="120">
        <v>10179</v>
      </c>
      <c r="C220" s="121" t="s">
        <v>430</v>
      </c>
      <c r="D220" s="118"/>
      <c r="E220" s="122">
        <v>855</v>
      </c>
      <c r="F220" s="123">
        <f t="shared" si="23"/>
        <v>0</v>
      </c>
      <c r="H220" s="41"/>
      <c r="I220" s="42"/>
      <c r="J220" s="41"/>
      <c r="K220" s="43"/>
      <c r="L220" s="41"/>
    </row>
    <row r="221" spans="2:12" ht="15" customHeight="1" x14ac:dyDescent="0.2">
      <c r="B221" s="120">
        <v>10180</v>
      </c>
      <c r="C221" s="121" t="s">
        <v>431</v>
      </c>
      <c r="D221" s="118"/>
      <c r="E221" s="122">
        <v>725</v>
      </c>
      <c r="F221" s="123">
        <f t="shared" si="23"/>
        <v>0</v>
      </c>
      <c r="H221" s="41"/>
      <c r="I221" s="42"/>
      <c r="J221" s="41"/>
      <c r="K221" s="43"/>
      <c r="L221" s="41"/>
    </row>
    <row r="222" spans="2:12" ht="15" customHeight="1" x14ac:dyDescent="0.2">
      <c r="B222" s="120">
        <v>10181</v>
      </c>
      <c r="C222" s="121" t="s">
        <v>432</v>
      </c>
      <c r="D222" s="118"/>
      <c r="E222" s="122">
        <v>745</v>
      </c>
      <c r="F222" s="123">
        <f t="shared" si="23"/>
        <v>0</v>
      </c>
      <c r="H222" s="41"/>
      <c r="I222" s="42"/>
      <c r="J222" s="41"/>
      <c r="K222" s="43"/>
      <c r="L222" s="41"/>
    </row>
    <row r="223" spans="2:12" ht="15" customHeight="1" x14ac:dyDescent="0.2">
      <c r="B223" s="120">
        <v>10182</v>
      </c>
      <c r="C223" s="121" t="s">
        <v>433</v>
      </c>
      <c r="D223" s="118"/>
      <c r="E223" s="122">
        <v>625</v>
      </c>
      <c r="F223" s="123">
        <f t="shared" si="23"/>
        <v>0</v>
      </c>
      <c r="H223" s="15"/>
      <c r="I223" s="1"/>
      <c r="J223" s="44"/>
      <c r="K223" s="15"/>
      <c r="L223" s="15"/>
    </row>
    <row r="224" spans="2:12" ht="15" customHeight="1" x14ac:dyDescent="0.2">
      <c r="B224" s="120">
        <v>10183</v>
      </c>
      <c r="C224" s="121" t="s">
        <v>434</v>
      </c>
      <c r="D224" s="118"/>
      <c r="E224" s="122">
        <v>1195</v>
      </c>
      <c r="F224" s="123">
        <f t="shared" si="23"/>
        <v>0</v>
      </c>
      <c r="H224" s="40"/>
      <c r="I224" s="40"/>
      <c r="J224" s="40"/>
      <c r="K224" s="40"/>
      <c r="L224" s="40"/>
    </row>
    <row r="225" spans="2:12" ht="15" customHeight="1" x14ac:dyDescent="0.2">
      <c r="B225" s="120">
        <v>10184</v>
      </c>
      <c r="C225" s="121" t="s">
        <v>435</v>
      </c>
      <c r="D225" s="118"/>
      <c r="E225" s="122">
        <v>965</v>
      </c>
      <c r="F225" s="123">
        <f t="shared" si="23"/>
        <v>0</v>
      </c>
      <c r="H225" s="40"/>
      <c r="I225" s="40"/>
      <c r="J225" s="40"/>
      <c r="K225" s="40"/>
      <c r="L225" s="40"/>
    </row>
    <row r="226" spans="2:12" ht="15" customHeight="1" x14ac:dyDescent="0.2">
      <c r="B226" s="120">
        <v>10185</v>
      </c>
      <c r="C226" s="121" t="s">
        <v>436</v>
      </c>
      <c r="D226" s="118"/>
      <c r="E226" s="122">
        <v>495</v>
      </c>
      <c r="F226" s="123">
        <f t="shared" si="23"/>
        <v>0</v>
      </c>
      <c r="H226" s="40"/>
      <c r="I226" s="40"/>
      <c r="J226" s="40"/>
      <c r="K226" s="40"/>
      <c r="L226" s="40"/>
    </row>
    <row r="227" spans="2:12" ht="15" customHeight="1" x14ac:dyDescent="0.2">
      <c r="B227" s="120">
        <v>10186</v>
      </c>
      <c r="C227" s="121" t="s">
        <v>437</v>
      </c>
      <c r="D227" s="118"/>
      <c r="E227" s="122">
        <v>545</v>
      </c>
      <c r="F227" s="123">
        <f t="shared" si="23"/>
        <v>0</v>
      </c>
      <c r="H227" s="40"/>
      <c r="I227" s="40"/>
      <c r="J227" s="40"/>
      <c r="K227" s="40"/>
      <c r="L227" s="40"/>
    </row>
    <row r="228" spans="2:12" ht="14.25" customHeight="1" x14ac:dyDescent="0.2">
      <c r="B228" s="120">
        <v>10188</v>
      </c>
      <c r="C228" s="121" t="s">
        <v>438</v>
      </c>
      <c r="D228" s="118"/>
      <c r="E228" s="122">
        <v>695</v>
      </c>
      <c r="F228" s="123">
        <f t="shared" si="23"/>
        <v>0</v>
      </c>
      <c r="H228" s="15"/>
      <c r="I228" s="15"/>
      <c r="J228" s="15"/>
      <c r="K228" s="15"/>
      <c r="L228" s="15"/>
    </row>
    <row r="229" spans="2:12" ht="15" customHeight="1" x14ac:dyDescent="0.2">
      <c r="B229" s="120">
        <v>12487</v>
      </c>
      <c r="C229" s="138" t="s">
        <v>439</v>
      </c>
      <c r="D229" s="118"/>
      <c r="E229" s="122">
        <v>650</v>
      </c>
      <c r="F229" s="123">
        <f t="shared" si="23"/>
        <v>0</v>
      </c>
      <c r="H229" s="15"/>
      <c r="I229" s="15"/>
      <c r="J229" s="15"/>
      <c r="K229" s="15"/>
      <c r="L229" s="15"/>
    </row>
    <row r="230" spans="2:12" ht="20.100000000000001" customHeight="1" x14ac:dyDescent="0.3">
      <c r="B230" s="139"/>
      <c r="C230" s="140"/>
      <c r="D230" s="140"/>
      <c r="E230" s="140"/>
      <c r="F230" s="266"/>
    </row>
    <row r="231" spans="2:12" ht="15" customHeight="1" x14ac:dyDescent="0.25">
      <c r="B231" s="140"/>
      <c r="C231" s="140"/>
      <c r="D231" s="140"/>
      <c r="E231" s="140"/>
      <c r="F231" s="129"/>
    </row>
    <row r="232" spans="2:12" ht="15" customHeight="1" x14ac:dyDescent="0.25">
      <c r="B232" s="140"/>
      <c r="C232" s="140"/>
      <c r="D232" s="140"/>
      <c r="E232" s="140"/>
      <c r="F232" s="129"/>
    </row>
    <row r="233" spans="2:12" ht="15" customHeight="1" x14ac:dyDescent="0.25">
      <c r="B233" s="140"/>
      <c r="C233" s="140"/>
      <c r="D233" s="140"/>
      <c r="E233" s="140"/>
      <c r="F233" s="129"/>
    </row>
    <row r="234" spans="2:12" ht="18.75" customHeight="1" x14ac:dyDescent="0.25">
      <c r="B234" s="140"/>
      <c r="C234" s="140"/>
      <c r="D234" s="140"/>
      <c r="E234" s="140"/>
      <c r="F234" s="129"/>
    </row>
    <row r="235" spans="2:12" ht="18.75" customHeight="1" x14ac:dyDescent="0.2">
      <c r="B235" s="129"/>
    </row>
    <row r="236" spans="2:12" ht="15" customHeight="1" thickBot="1" x14ac:dyDescent="0.25">
      <c r="B236" s="129"/>
    </row>
    <row r="237" spans="2:12" ht="15" customHeight="1" x14ac:dyDescent="0.25">
      <c r="B237" s="140"/>
      <c r="C237" s="271" t="s">
        <v>440</v>
      </c>
      <c r="D237" s="272"/>
      <c r="E237" s="272"/>
      <c r="F237" s="272"/>
      <c r="G237" s="272"/>
      <c r="H237" s="272"/>
      <c r="I237" s="272"/>
      <c r="J237" s="272"/>
      <c r="K237" s="272"/>
      <c r="L237" s="273"/>
    </row>
    <row r="238" spans="2:12" ht="15" x14ac:dyDescent="0.2">
      <c r="B238" s="141"/>
      <c r="C238" s="274"/>
      <c r="D238" s="275"/>
      <c r="E238" s="275"/>
      <c r="F238" s="275"/>
      <c r="G238" s="275"/>
      <c r="H238" s="275"/>
      <c r="I238" s="275"/>
      <c r="J238" s="275"/>
      <c r="K238" s="275"/>
      <c r="L238" s="276"/>
    </row>
    <row r="239" spans="2:12" ht="15" x14ac:dyDescent="0.2">
      <c r="B239" s="129"/>
      <c r="C239" s="274"/>
      <c r="D239" s="275"/>
      <c r="E239" s="275"/>
      <c r="F239" s="275"/>
      <c r="G239" s="275"/>
      <c r="H239" s="275"/>
      <c r="I239" s="275"/>
      <c r="J239" s="275"/>
      <c r="K239" s="275"/>
      <c r="L239" s="276"/>
    </row>
    <row r="240" spans="2:12" ht="15.75" thickBot="1" x14ac:dyDescent="0.25">
      <c r="B240" s="142"/>
      <c r="C240" s="277"/>
      <c r="D240" s="278"/>
      <c r="E240" s="278"/>
      <c r="F240" s="278"/>
      <c r="G240" s="278"/>
      <c r="H240" s="278"/>
      <c r="I240" s="278"/>
      <c r="J240" s="278"/>
      <c r="K240" s="278"/>
      <c r="L240" s="279"/>
    </row>
    <row r="241" spans="2:19" ht="15" x14ac:dyDescent="0.2">
      <c r="B241" s="142"/>
    </row>
    <row r="242" spans="2:19" ht="15" x14ac:dyDescent="0.2">
      <c r="B242" s="15"/>
      <c r="C242" s="15"/>
      <c r="D242" s="15"/>
      <c r="E242" s="15"/>
      <c r="F242" s="142"/>
    </row>
    <row r="243" spans="2:19" x14ac:dyDescent="0.2">
      <c r="B243" s="15"/>
    </row>
    <row r="244" spans="2:19" ht="30.75" customHeight="1" x14ac:dyDescent="0.2">
      <c r="B244" s="15"/>
    </row>
    <row r="245" spans="2:19" x14ac:dyDescent="0.2">
      <c r="B245" s="15"/>
      <c r="E245" s="22"/>
    </row>
    <row r="246" spans="2:19" ht="18" customHeight="1" x14ac:dyDescent="0.2">
      <c r="B246" s="15"/>
    </row>
    <row r="247" spans="2:19" ht="14.25" customHeight="1" x14ac:dyDescent="0.2">
      <c r="B247" s="15"/>
      <c r="C247" s="15"/>
      <c r="D247" s="15"/>
      <c r="E247" s="15"/>
      <c r="F247" s="15"/>
    </row>
    <row r="248" spans="2:19" ht="14.25" customHeight="1" x14ac:dyDescent="0.2">
      <c r="B248" s="15"/>
      <c r="C248" s="15"/>
      <c r="D248" s="15"/>
      <c r="E248" s="15"/>
      <c r="F248" s="15"/>
    </row>
    <row r="249" spans="2:19" ht="14.25" customHeight="1" x14ac:dyDescent="0.2">
      <c r="B249" s="15"/>
      <c r="C249" s="15"/>
      <c r="D249" s="15"/>
      <c r="E249" s="15"/>
      <c r="F249" s="15"/>
    </row>
    <row r="250" spans="2:19" x14ac:dyDescent="0.2">
      <c r="B250" s="15"/>
      <c r="C250" s="15"/>
      <c r="D250" s="15"/>
      <c r="E250" s="15"/>
      <c r="F250" s="15"/>
      <c r="G250" s="15"/>
    </row>
    <row r="251" spans="2:19" x14ac:dyDescent="0.2">
      <c r="F251" s="15"/>
      <c r="G251" s="15"/>
    </row>
    <row r="252" spans="2:19" x14ac:dyDescent="0.2">
      <c r="G252" s="15"/>
      <c r="Q252" s="5"/>
      <c r="R252" s="5"/>
      <c r="S252" s="5"/>
    </row>
    <row r="253" spans="2:19" x14ac:dyDescent="0.2">
      <c r="G253" s="15"/>
      <c r="Q253" s="5"/>
      <c r="R253" s="5"/>
      <c r="S253" s="5"/>
    </row>
    <row r="254" spans="2:19" x14ac:dyDescent="0.2">
      <c r="G254" s="15"/>
      <c r="Q254" s="5"/>
      <c r="R254" s="5"/>
      <c r="S254" s="5"/>
    </row>
    <row r="255" spans="2:19" ht="17.25" customHeight="1" x14ac:dyDescent="0.2">
      <c r="B255" s="27"/>
      <c r="C255" s="27"/>
      <c r="D255" s="27"/>
      <c r="E255" s="27"/>
      <c r="G255" s="15"/>
      <c r="Q255" s="5"/>
      <c r="R255" s="5"/>
      <c r="S255" s="5"/>
    </row>
    <row r="256" spans="2:19" x14ac:dyDescent="0.2">
      <c r="B256" s="27"/>
      <c r="C256" s="27"/>
      <c r="D256" s="27"/>
      <c r="E256" s="27"/>
      <c r="F256" s="27"/>
      <c r="G256" s="15"/>
      <c r="Q256" s="5"/>
      <c r="R256" s="5"/>
      <c r="S256" s="5"/>
    </row>
    <row r="257" spans="1:19" ht="14.25" customHeight="1" x14ac:dyDescent="0.2">
      <c r="B257" s="28"/>
      <c r="C257" s="361"/>
      <c r="D257" s="361"/>
      <c r="E257" s="361"/>
      <c r="F257" s="27"/>
      <c r="G257" s="15"/>
    </row>
    <row r="258" spans="1:19" ht="14.25" customHeight="1" x14ac:dyDescent="0.2">
      <c r="B258" s="27"/>
      <c r="C258" s="30"/>
      <c r="D258" s="26"/>
      <c r="E258" s="31"/>
      <c r="F258" s="29"/>
      <c r="G258" s="15"/>
    </row>
    <row r="259" spans="1:19" ht="14.25" customHeight="1" x14ac:dyDescent="0.2">
      <c r="B259" s="27"/>
      <c r="C259" s="30"/>
      <c r="D259" s="26"/>
      <c r="E259" s="31"/>
      <c r="F259" s="32"/>
      <c r="G259" s="15"/>
    </row>
    <row r="260" spans="1:19" ht="15" customHeight="1" x14ac:dyDescent="0.2">
      <c r="B260" s="27"/>
      <c r="C260" s="30"/>
      <c r="D260" s="26"/>
      <c r="E260" s="31"/>
      <c r="F260" s="32"/>
      <c r="G260" s="15"/>
      <c r="O260" s="24"/>
    </row>
    <row r="261" spans="1:19" x14ac:dyDescent="0.2">
      <c r="B261" s="27"/>
      <c r="C261" s="30"/>
      <c r="D261" s="26"/>
      <c r="E261" s="31"/>
      <c r="F261" s="32"/>
      <c r="O261" s="23"/>
    </row>
    <row r="262" spans="1:19" ht="14.25" customHeight="1" x14ac:dyDescent="0.2">
      <c r="B262" s="27"/>
      <c r="C262" s="30"/>
      <c r="D262" s="26"/>
      <c r="E262" s="31"/>
      <c r="F262" s="32"/>
    </row>
    <row r="263" spans="1:19" ht="14.25" customHeight="1" x14ac:dyDescent="0.2">
      <c r="B263" s="27"/>
      <c r="C263" s="30"/>
      <c r="D263" s="26"/>
      <c r="E263" s="31"/>
      <c r="F263" s="32"/>
    </row>
    <row r="264" spans="1:19" x14ac:dyDescent="0.2">
      <c r="B264" s="27"/>
      <c r="C264" s="30"/>
      <c r="D264" s="26"/>
      <c r="E264" s="31"/>
      <c r="F264" s="32"/>
    </row>
    <row r="265" spans="1:19" s="5" customFormat="1" x14ac:dyDescent="0.2">
      <c r="A265" s="3"/>
      <c r="B265" s="27"/>
      <c r="C265" s="30"/>
      <c r="D265" s="26"/>
      <c r="E265" s="31"/>
      <c r="F265" s="32"/>
      <c r="M265" s="1"/>
      <c r="N265" s="1"/>
      <c r="O265" s="1"/>
      <c r="Q265" s="1"/>
      <c r="R265" s="1"/>
      <c r="S265" s="1"/>
    </row>
    <row r="266" spans="1:19" s="5" customFormat="1" x14ac:dyDescent="0.2">
      <c r="A266" s="3"/>
      <c r="B266" s="27"/>
      <c r="C266" s="30"/>
      <c r="D266" s="26"/>
      <c r="E266" s="31"/>
      <c r="F266" s="32"/>
      <c r="M266" s="1"/>
      <c r="N266" s="1"/>
      <c r="O266" s="1"/>
      <c r="Q266" s="1"/>
      <c r="R266" s="1"/>
      <c r="S266" s="1"/>
    </row>
    <row r="267" spans="1:19" s="5" customFormat="1" x14ac:dyDescent="0.2">
      <c r="A267" s="3"/>
      <c r="B267" s="27"/>
      <c r="C267" s="30"/>
      <c r="D267" s="26"/>
      <c r="E267" s="31"/>
      <c r="F267" s="32"/>
      <c r="G267" s="27"/>
      <c r="M267" s="1"/>
      <c r="N267" s="1"/>
      <c r="O267" s="1"/>
      <c r="Q267" s="1"/>
      <c r="R267" s="1"/>
      <c r="S267" s="1"/>
    </row>
    <row r="268" spans="1:19" s="5" customFormat="1" x14ac:dyDescent="0.2">
      <c r="A268" s="3"/>
      <c r="B268" s="27"/>
      <c r="C268" s="30"/>
      <c r="D268" s="26"/>
      <c r="E268" s="31"/>
      <c r="F268" s="32"/>
      <c r="G268" s="27"/>
      <c r="M268" s="1"/>
      <c r="N268" s="1"/>
      <c r="O268" s="1"/>
      <c r="Q268" s="1"/>
      <c r="R268" s="1"/>
      <c r="S268" s="1"/>
    </row>
    <row r="269" spans="1:19" s="5" customFormat="1" x14ac:dyDescent="0.2">
      <c r="A269" s="3"/>
      <c r="B269" s="27"/>
      <c r="C269" s="30"/>
      <c r="D269" s="26"/>
      <c r="E269" s="31"/>
      <c r="F269" s="32"/>
      <c r="G269" s="27"/>
      <c r="M269" s="1"/>
      <c r="N269" s="1"/>
      <c r="O269" s="1"/>
      <c r="Q269" s="1"/>
      <c r="R269" s="1"/>
      <c r="S269" s="1"/>
    </row>
    <row r="270" spans="1:19" x14ac:dyDescent="0.2">
      <c r="B270" s="27"/>
      <c r="C270" s="30"/>
      <c r="D270" s="26"/>
      <c r="E270" s="31"/>
      <c r="F270" s="32"/>
      <c r="G270" s="27"/>
    </row>
    <row r="271" spans="1:19" x14ac:dyDescent="0.2">
      <c r="B271" s="27"/>
      <c r="C271" s="30"/>
      <c r="D271" s="26"/>
      <c r="E271" s="31"/>
      <c r="F271" s="32"/>
      <c r="G271" s="27"/>
    </row>
    <row r="272" spans="1:19" x14ac:dyDescent="0.2">
      <c r="B272" s="27"/>
      <c r="C272" s="30"/>
      <c r="D272" s="26"/>
      <c r="E272" s="31"/>
      <c r="F272" s="32"/>
      <c r="G272" s="27"/>
    </row>
    <row r="273" spans="2:7" ht="15" x14ac:dyDescent="0.2">
      <c r="B273" s="28"/>
      <c r="C273" s="360"/>
      <c r="D273" s="360"/>
      <c r="E273" s="360"/>
      <c r="F273" s="32"/>
      <c r="G273" s="27"/>
    </row>
    <row r="274" spans="2:7" x14ac:dyDescent="0.2">
      <c r="B274" s="27"/>
      <c r="C274" s="30"/>
      <c r="D274" s="26"/>
      <c r="E274" s="31"/>
      <c r="F274" s="29"/>
      <c r="G274" s="27"/>
    </row>
    <row r="275" spans="2:7" x14ac:dyDescent="0.2">
      <c r="B275" s="27"/>
      <c r="C275" s="30"/>
      <c r="D275" s="26"/>
      <c r="E275" s="31"/>
      <c r="F275" s="32"/>
      <c r="G275" s="27"/>
    </row>
    <row r="276" spans="2:7" x14ac:dyDescent="0.2">
      <c r="B276" s="27"/>
      <c r="C276" s="30"/>
      <c r="D276" s="26"/>
      <c r="E276" s="31"/>
      <c r="F276" s="32"/>
      <c r="G276" s="27"/>
    </row>
    <row r="277" spans="2:7" x14ac:dyDescent="0.2">
      <c r="B277" s="27"/>
      <c r="C277" s="30"/>
      <c r="D277" s="26"/>
      <c r="E277" s="31"/>
      <c r="F277" s="32"/>
      <c r="G277" s="27"/>
    </row>
    <row r="278" spans="2:7" x14ac:dyDescent="0.2">
      <c r="B278" s="27"/>
      <c r="C278" s="30"/>
      <c r="D278" s="26"/>
      <c r="E278" s="31"/>
      <c r="F278" s="32"/>
      <c r="G278" s="27"/>
    </row>
    <row r="279" spans="2:7" x14ac:dyDescent="0.2">
      <c r="B279" s="27"/>
      <c r="C279" s="27"/>
      <c r="D279" s="27"/>
      <c r="E279" s="27"/>
      <c r="F279" s="32"/>
      <c r="G279" s="27"/>
    </row>
    <row r="280" spans="2:7" x14ac:dyDescent="0.2">
      <c r="F280" s="27"/>
      <c r="G280" s="27"/>
    </row>
    <row r="281" spans="2:7" x14ac:dyDescent="0.2">
      <c r="G281" s="27"/>
    </row>
    <row r="282" spans="2:7" x14ac:dyDescent="0.2">
      <c r="G282" s="27"/>
    </row>
    <row r="283" spans="2:7" x14ac:dyDescent="0.2">
      <c r="G283" s="27"/>
    </row>
    <row r="284" spans="2:7" x14ac:dyDescent="0.2">
      <c r="G284" s="27"/>
    </row>
    <row r="285" spans="2:7" x14ac:dyDescent="0.2">
      <c r="G285" s="27"/>
    </row>
    <row r="286" spans="2:7" x14ac:dyDescent="0.2">
      <c r="G286" s="27"/>
    </row>
    <row r="287" spans="2:7" x14ac:dyDescent="0.2">
      <c r="G287" s="27"/>
    </row>
    <row r="288" spans="2:7" x14ac:dyDescent="0.2">
      <c r="G288" s="27"/>
    </row>
    <row r="289" spans="7:7" x14ac:dyDescent="0.2">
      <c r="G289" s="27"/>
    </row>
    <row r="290" spans="7:7" x14ac:dyDescent="0.2">
      <c r="G290" s="27"/>
    </row>
    <row r="291" spans="7:7" x14ac:dyDescent="0.2">
      <c r="G291" s="27"/>
    </row>
  </sheetData>
  <mergeCells count="34">
    <mergeCell ref="C273:E273"/>
    <mergeCell ref="C257:E257"/>
    <mergeCell ref="C117:E117"/>
    <mergeCell ref="I102:K102"/>
    <mergeCell ref="C181:E181"/>
    <mergeCell ref="C102:E102"/>
    <mergeCell ref="C137:E137"/>
    <mergeCell ref="C165:E165"/>
    <mergeCell ref="J176:L176"/>
    <mergeCell ref="J175:L175"/>
    <mergeCell ref="J174:L174"/>
    <mergeCell ref="J173:L173"/>
    <mergeCell ref="I199:K199"/>
    <mergeCell ref="B196:F196"/>
    <mergeCell ref="H159:L159"/>
    <mergeCell ref="J17:K17"/>
    <mergeCell ref="J6:K6"/>
    <mergeCell ref="I54:L54"/>
    <mergeCell ref="C35:E35"/>
    <mergeCell ref="B40:C40"/>
    <mergeCell ref="B5:B8"/>
    <mergeCell ref="C20:E20"/>
    <mergeCell ref="B25:F26"/>
    <mergeCell ref="B48:F48"/>
    <mergeCell ref="B39:F39"/>
    <mergeCell ref="B27:F27"/>
    <mergeCell ref="B59:F60"/>
    <mergeCell ref="H116:L116"/>
    <mergeCell ref="B85:F85"/>
    <mergeCell ref="C62:E62"/>
    <mergeCell ref="C84:E84"/>
    <mergeCell ref="C61:E61"/>
    <mergeCell ref="H93:L93"/>
    <mergeCell ref="H94:L96"/>
  </mergeCells>
  <dataValidations count="3">
    <dataValidation type="whole" allowBlank="1" showInputMessage="1" showErrorMessage="1" errorTitle="Ange heltal" error="Endast heltal tillåtet" sqref="D258:D272 D274:D278 D182:D183 J147:J153 J103:J108 D21:D24 J200:J207 D114:D116 J160:J170 J155:J157 J195:J198 D193:D194 D118:D136 J193 J117:J131 D103:D112 D138:D164 D166:D180 J133:J140 D210:D229 D197:D207 D36:D38 J142:J145 D28:D34 D49:D59 J110:J115 D40:D47" xr:uid="{00000000-0002-0000-0200-000000000000}">
      <formula1>1</formula1>
      <formula2>9999</formula2>
    </dataValidation>
    <dataValidation type="whole" allowBlank="1" showInputMessage="1" errorTitle="Ange heltal" error="Endast heltal tillåtet" sqref="J172" xr:uid="{00000000-0002-0000-0200-000001000000}">
      <formula1>1</formula1>
      <formula2>9999</formula2>
    </dataValidation>
    <dataValidation allowBlank="1" showInputMessage="1" sqref="J173:J176" xr:uid="{00000000-0002-0000-0200-000002000000}"/>
  </dataValidations>
  <pageMargins left="0.43307086614173229" right="0.23622047244094491" top="0.43307086614173229" bottom="0.47244094488188981" header="0.31496062992125984" footer="0.31496062992125984"/>
  <pageSetup paperSize="9" scale="52" fitToHeight="3" orientation="portrait" r:id="rId1"/>
  <rowBreaks count="1" manualBreakCount="1">
    <brk id="100" max="1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tabColor theme="3" tint="0.79998168889431442"/>
    <pageSetUpPr fitToPage="1"/>
  </sheetPr>
  <dimension ref="A1:U41"/>
  <sheetViews>
    <sheetView showZeros="0" zoomScaleNormal="100" zoomScaleSheetLayoutView="90" workbookViewId="0">
      <selection activeCell="B5" sqref="B5:C8"/>
    </sheetView>
  </sheetViews>
  <sheetFormatPr defaultRowHeight="15" x14ac:dyDescent="0.25"/>
  <cols>
    <col min="1" max="1" width="1.42578125" customWidth="1"/>
    <col min="2" max="2" width="2.28515625" customWidth="1"/>
    <col min="3" max="3" width="6.85546875" customWidth="1"/>
    <col min="4" max="17" width="5.28515625" customWidth="1"/>
    <col min="18" max="18" width="2.140625" customWidth="1"/>
    <col min="19" max="19" width="5.28515625" customWidth="1"/>
    <col min="20" max="20" width="24.5703125" style="14" customWidth="1"/>
    <col min="21" max="21" width="1.5703125" customWidth="1"/>
  </cols>
  <sheetData>
    <row r="1" spans="1:21" ht="8.25" customHeight="1" x14ac:dyDescent="0.25">
      <c r="A1" s="181"/>
      <c r="B1" s="181"/>
      <c r="C1" s="181"/>
      <c r="D1" s="181"/>
      <c r="E1" s="181"/>
      <c r="F1" s="181"/>
      <c r="G1" s="181"/>
      <c r="H1" s="181"/>
      <c r="I1" s="181"/>
      <c r="J1" s="181"/>
      <c r="K1" s="181"/>
      <c r="L1" s="181"/>
      <c r="M1" s="181"/>
      <c r="N1" s="181"/>
      <c r="O1" s="181"/>
      <c r="P1" s="181"/>
      <c r="Q1" s="181"/>
      <c r="R1" s="181"/>
      <c r="S1" s="181"/>
      <c r="T1" s="181"/>
      <c r="U1" s="181"/>
    </row>
    <row r="2" spans="1:21" x14ac:dyDescent="0.25">
      <c r="A2" s="181"/>
      <c r="B2" s="65"/>
      <c r="C2" s="65"/>
      <c r="D2" s="65"/>
      <c r="E2" s="65"/>
      <c r="F2" s="65"/>
      <c r="G2" s="65"/>
      <c r="H2" s="65"/>
      <c r="I2" s="65"/>
      <c r="J2" s="65"/>
      <c r="K2" s="65"/>
      <c r="L2" s="65"/>
      <c r="M2" s="65"/>
      <c r="N2" s="65"/>
      <c r="O2" s="65"/>
      <c r="P2" s="65"/>
      <c r="Q2" s="65"/>
      <c r="R2" s="65"/>
      <c r="S2" s="65"/>
      <c r="T2" s="84"/>
      <c r="U2" s="181"/>
    </row>
    <row r="3" spans="1:21" ht="18" x14ac:dyDescent="0.25">
      <c r="A3" s="181"/>
      <c r="B3" s="65"/>
      <c r="C3" s="65"/>
      <c r="D3" s="65"/>
      <c r="E3" s="65"/>
      <c r="F3" s="65"/>
      <c r="G3" s="65"/>
      <c r="H3" s="65"/>
      <c r="I3" s="56"/>
      <c r="J3" s="65"/>
      <c r="K3" s="85"/>
      <c r="L3" s="56"/>
      <c r="M3" s="56"/>
      <c r="N3" s="65"/>
      <c r="O3" s="65"/>
      <c r="P3" s="65"/>
      <c r="Q3" s="65"/>
      <c r="R3" s="65"/>
      <c r="S3" s="65"/>
      <c r="T3" s="84"/>
      <c r="U3" s="181"/>
    </row>
    <row r="4" spans="1:21" x14ac:dyDescent="0.25">
      <c r="A4" s="181"/>
      <c r="B4" s="65"/>
      <c r="C4" s="65"/>
      <c r="D4" s="65"/>
      <c r="E4" s="65"/>
      <c r="F4" s="65"/>
      <c r="G4" s="65"/>
      <c r="H4" s="65"/>
      <c r="I4" s="56"/>
      <c r="J4" s="65"/>
      <c r="K4" s="65"/>
      <c r="L4" s="65"/>
      <c r="M4" s="65"/>
      <c r="N4" s="65"/>
      <c r="O4" s="65"/>
      <c r="P4" s="65"/>
      <c r="Q4" s="65"/>
      <c r="R4" s="65"/>
      <c r="S4" s="65"/>
      <c r="T4" s="84"/>
      <c r="U4" s="181"/>
    </row>
    <row r="5" spans="1:21" ht="15" customHeight="1" x14ac:dyDescent="0.25">
      <c r="A5" s="181"/>
      <c r="B5" s="389" t="s">
        <v>63</v>
      </c>
      <c r="C5" s="390"/>
      <c r="D5" s="385" t="s">
        <v>42</v>
      </c>
      <c r="E5" s="387"/>
      <c r="F5" s="387"/>
      <c r="G5" s="387"/>
      <c r="H5" s="387"/>
      <c r="I5" s="387"/>
      <c r="J5" s="387"/>
      <c r="K5" s="387"/>
      <c r="L5" s="385" t="s">
        <v>59</v>
      </c>
      <c r="M5" s="386"/>
      <c r="N5" s="386"/>
      <c r="O5" s="385" t="s">
        <v>50</v>
      </c>
      <c r="P5" s="387"/>
      <c r="Q5" s="387"/>
      <c r="R5" s="387"/>
      <c r="S5" s="387"/>
      <c r="T5" s="292" t="s">
        <v>441</v>
      </c>
      <c r="U5" s="181"/>
    </row>
    <row r="6" spans="1:21" x14ac:dyDescent="0.25">
      <c r="A6" s="181"/>
      <c r="B6" s="391"/>
      <c r="C6" s="390"/>
      <c r="D6" s="388">
        <f>'1. Din företagsfakta'!C30</f>
        <v>0</v>
      </c>
      <c r="E6" s="387"/>
      <c r="F6" s="387"/>
      <c r="G6" s="387"/>
      <c r="H6" s="387"/>
      <c r="I6" s="387"/>
      <c r="J6" s="387"/>
      <c r="K6" s="387"/>
      <c r="L6" s="388">
        <f>Monternr</f>
        <v>0</v>
      </c>
      <c r="M6" s="386"/>
      <c r="N6" s="386"/>
      <c r="O6" s="388">
        <f>Kontaktperson</f>
        <v>0</v>
      </c>
      <c r="P6" s="387"/>
      <c r="Q6" s="387"/>
      <c r="R6" s="387"/>
      <c r="S6" s="387"/>
      <c r="T6" s="262">
        <f>Tel_Direkt</f>
        <v>0</v>
      </c>
      <c r="U6" s="181"/>
    </row>
    <row r="7" spans="1:21" x14ac:dyDescent="0.25">
      <c r="A7" s="181"/>
      <c r="B7" s="391"/>
      <c r="C7" s="390"/>
      <c r="D7" s="385" t="s">
        <v>65</v>
      </c>
      <c r="E7" s="387"/>
      <c r="F7" s="387"/>
      <c r="G7" s="387"/>
      <c r="H7" s="387"/>
      <c r="I7" s="387"/>
      <c r="J7" s="387"/>
      <c r="K7" s="387"/>
      <c r="L7" s="292" t="s">
        <v>442</v>
      </c>
      <c r="M7" s="263"/>
      <c r="N7" s="263"/>
      <c r="O7" s="263"/>
      <c r="P7" s="263"/>
      <c r="Q7" s="292" t="s">
        <v>67</v>
      </c>
      <c r="R7" s="263"/>
      <c r="S7" s="263"/>
      <c r="T7" s="264"/>
      <c r="U7" s="181"/>
    </row>
    <row r="8" spans="1:21" ht="15.75" thickBot="1" x14ac:dyDescent="0.3">
      <c r="A8" s="181"/>
      <c r="B8" s="391"/>
      <c r="C8" s="390"/>
      <c r="D8" s="395">
        <f>'1. Din företagsfakta'!C29</f>
        <v>0</v>
      </c>
      <c r="E8" s="396"/>
      <c r="F8" s="396"/>
      <c r="G8" s="396"/>
      <c r="H8" s="396"/>
      <c r="I8" s="396"/>
      <c r="J8" s="396"/>
      <c r="K8" s="396"/>
      <c r="L8" s="395">
        <f>Monterstrl</f>
        <v>0</v>
      </c>
      <c r="M8" s="396"/>
      <c r="N8" s="396"/>
      <c r="O8" s="396"/>
      <c r="P8" s="396"/>
      <c r="Q8" s="392">
        <f>Ankomst</f>
        <v>0</v>
      </c>
      <c r="R8" s="393"/>
      <c r="S8" s="393"/>
      <c r="T8" s="394"/>
      <c r="U8" s="181"/>
    </row>
    <row r="9" spans="1:21" x14ac:dyDescent="0.25">
      <c r="A9" s="181"/>
      <c r="B9" s="65"/>
      <c r="C9" s="65"/>
      <c r="D9" s="65" t="s">
        <v>443</v>
      </c>
      <c r="E9" s="65"/>
      <c r="F9" s="65"/>
      <c r="G9" s="65"/>
      <c r="H9" s="65"/>
      <c r="I9" s="65"/>
      <c r="J9" s="65"/>
      <c r="K9" s="65"/>
      <c r="L9" s="65"/>
      <c r="M9" s="65"/>
      <c r="N9" s="65"/>
      <c r="O9" s="65"/>
      <c r="P9" s="65"/>
      <c r="Q9" s="65"/>
      <c r="R9" s="65"/>
      <c r="S9" s="65"/>
      <c r="T9" s="84"/>
      <c r="U9" s="181"/>
    </row>
    <row r="10" spans="1:21" ht="18" x14ac:dyDescent="0.25">
      <c r="A10" s="181"/>
      <c r="B10" s="65"/>
      <c r="C10" s="65"/>
      <c r="D10" s="86"/>
      <c r="E10" s="65"/>
      <c r="F10" s="65"/>
      <c r="G10" s="65"/>
      <c r="H10" s="65"/>
      <c r="I10" s="65"/>
      <c r="J10" s="65"/>
      <c r="K10" s="65"/>
      <c r="L10" s="65"/>
      <c r="M10" s="65"/>
      <c r="N10" s="65"/>
      <c r="O10" s="65"/>
      <c r="P10" s="65"/>
      <c r="Q10" s="65"/>
      <c r="R10" s="65"/>
      <c r="S10" s="65"/>
      <c r="T10" s="84"/>
      <c r="U10" s="181"/>
    </row>
    <row r="11" spans="1:21" x14ac:dyDescent="0.25">
      <c r="A11" s="181"/>
      <c r="B11" s="65"/>
      <c r="C11" s="65"/>
      <c r="D11" s="65"/>
      <c r="E11" s="65"/>
      <c r="F11" s="65"/>
      <c r="G11" s="65"/>
      <c r="H11" s="65"/>
      <c r="I11" s="65"/>
      <c r="J11" s="65"/>
      <c r="K11" s="65"/>
      <c r="L11" s="65"/>
      <c r="M11" s="65"/>
      <c r="N11" s="65"/>
      <c r="O11" s="65"/>
      <c r="P11" s="65"/>
      <c r="Q11" s="65"/>
      <c r="R11" s="65"/>
      <c r="S11" s="65"/>
      <c r="T11" s="84"/>
      <c r="U11" s="181"/>
    </row>
    <row r="12" spans="1:21" x14ac:dyDescent="0.25">
      <c r="A12" s="181"/>
      <c r="B12" s="65"/>
      <c r="C12" s="65"/>
      <c r="D12" s="65"/>
      <c r="E12" s="65"/>
      <c r="F12" s="65"/>
      <c r="G12" s="65"/>
      <c r="H12" s="65"/>
      <c r="I12" s="65"/>
      <c r="J12" s="65"/>
      <c r="K12" s="65"/>
      <c r="L12" s="65"/>
      <c r="M12" s="65"/>
      <c r="N12" s="65"/>
      <c r="O12" s="65"/>
      <c r="P12" s="65"/>
      <c r="Q12" s="65"/>
      <c r="R12" s="65"/>
      <c r="S12" s="65"/>
      <c r="T12" s="84"/>
      <c r="U12" s="181"/>
    </row>
    <row r="13" spans="1:21" x14ac:dyDescent="0.25">
      <c r="A13" s="181"/>
      <c r="B13" s="65"/>
      <c r="C13" s="65"/>
      <c r="D13" s="65"/>
      <c r="E13" s="65"/>
      <c r="F13" s="65"/>
      <c r="G13" s="65"/>
      <c r="H13" s="65"/>
      <c r="I13" s="65"/>
      <c r="J13" s="65"/>
      <c r="K13" s="65"/>
      <c r="L13" s="65"/>
      <c r="M13" s="65"/>
      <c r="N13" s="65"/>
      <c r="O13" s="65"/>
      <c r="P13" s="65"/>
      <c r="Q13" s="65"/>
      <c r="R13" s="65"/>
      <c r="S13" s="65"/>
      <c r="T13" s="84"/>
      <c r="U13" s="181"/>
    </row>
    <row r="14" spans="1:21" x14ac:dyDescent="0.25">
      <c r="A14" s="181"/>
      <c r="B14" s="65"/>
      <c r="C14" s="65"/>
      <c r="D14" s="65"/>
      <c r="E14" s="65"/>
      <c r="F14" s="65"/>
      <c r="G14" s="65"/>
      <c r="H14" s="65"/>
      <c r="I14" s="65"/>
      <c r="J14" s="65"/>
      <c r="K14" s="65"/>
      <c r="L14" s="65"/>
      <c r="M14" s="65"/>
      <c r="N14" s="65"/>
      <c r="O14" s="65"/>
      <c r="P14" s="65"/>
      <c r="Q14" s="65"/>
      <c r="R14" s="65"/>
      <c r="S14" s="65"/>
      <c r="T14" s="84"/>
      <c r="U14" s="181"/>
    </row>
    <row r="15" spans="1:21" x14ac:dyDescent="0.25">
      <c r="A15" s="181"/>
      <c r="B15" s="65"/>
      <c r="C15" s="65"/>
      <c r="D15" s="65"/>
      <c r="E15" s="65"/>
      <c r="F15" s="65"/>
      <c r="G15" s="65"/>
      <c r="H15" s="65"/>
      <c r="I15" s="65"/>
      <c r="J15" s="65"/>
      <c r="K15" s="65"/>
      <c r="L15" s="65"/>
      <c r="M15" s="65"/>
      <c r="N15" s="65"/>
      <c r="O15" s="65"/>
      <c r="P15" s="65"/>
      <c r="Q15" s="65"/>
      <c r="R15" s="65"/>
      <c r="S15" s="65"/>
      <c r="T15" s="84"/>
      <c r="U15" s="181"/>
    </row>
    <row r="16" spans="1:21" x14ac:dyDescent="0.25">
      <c r="A16" s="181"/>
      <c r="B16" s="65"/>
      <c r="C16" s="65"/>
      <c r="D16" s="56"/>
      <c r="E16" s="87" t="s">
        <v>444</v>
      </c>
      <c r="F16" s="381"/>
      <c r="G16" s="382"/>
      <c r="H16" s="383"/>
      <c r="I16" s="383"/>
      <c r="J16" s="384"/>
      <c r="K16" s="88" t="s">
        <v>445</v>
      </c>
      <c r="L16" s="65"/>
      <c r="M16" s="65"/>
      <c r="N16" s="65"/>
      <c r="O16" s="65"/>
      <c r="P16" s="65"/>
      <c r="Q16" s="65"/>
      <c r="R16" s="65"/>
      <c r="S16" s="65"/>
      <c r="T16" s="84"/>
      <c r="U16" s="181"/>
    </row>
    <row r="17" spans="1:21" x14ac:dyDescent="0.25">
      <c r="A17" s="181"/>
      <c r="B17" s="65"/>
      <c r="C17" s="65"/>
      <c r="D17" s="65"/>
      <c r="E17" s="65"/>
      <c r="F17" s="65"/>
      <c r="G17" s="65"/>
      <c r="H17" s="65"/>
      <c r="I17" s="65"/>
      <c r="J17" s="65"/>
      <c r="K17" s="65"/>
      <c r="L17" s="65"/>
      <c r="M17" s="65"/>
      <c r="N17" s="65"/>
      <c r="O17" s="65"/>
      <c r="P17" s="65"/>
      <c r="Q17" s="65"/>
      <c r="R17" s="65"/>
      <c r="S17" s="65"/>
      <c r="T17" s="89" t="s">
        <v>446</v>
      </c>
      <c r="U17" s="181"/>
    </row>
    <row r="18" spans="1:21" ht="27.75" customHeight="1" x14ac:dyDescent="0.25">
      <c r="A18" s="181"/>
      <c r="B18" s="56"/>
      <c r="C18" s="90"/>
      <c r="D18" s="90"/>
      <c r="E18" s="90"/>
      <c r="F18" s="90"/>
      <c r="G18" s="90"/>
      <c r="H18" s="90"/>
      <c r="I18" s="90"/>
      <c r="J18" s="90"/>
      <c r="K18" s="90"/>
      <c r="L18" s="90"/>
      <c r="M18" s="90"/>
      <c r="N18" s="90"/>
      <c r="O18" s="90"/>
      <c r="P18" s="90"/>
      <c r="Q18" s="90"/>
      <c r="R18" s="56"/>
      <c r="S18" s="91"/>
      <c r="T18" s="92" t="s">
        <v>447</v>
      </c>
      <c r="U18" s="181"/>
    </row>
    <row r="19" spans="1:21" ht="27.75" customHeight="1" x14ac:dyDescent="0.25">
      <c r="A19" s="181"/>
      <c r="B19" s="56"/>
      <c r="C19" s="90"/>
      <c r="D19" s="90"/>
      <c r="E19" s="90"/>
      <c r="F19" s="90"/>
      <c r="G19" s="90"/>
      <c r="H19" s="90"/>
      <c r="I19" s="90"/>
      <c r="J19" s="90"/>
      <c r="K19" s="90"/>
      <c r="L19" s="90"/>
      <c r="M19" s="90"/>
      <c r="N19" s="90"/>
      <c r="O19" s="90"/>
      <c r="P19" s="90"/>
      <c r="Q19" s="90"/>
      <c r="R19" s="56"/>
      <c r="S19" s="91"/>
      <c r="T19" s="92" t="s">
        <v>448</v>
      </c>
      <c r="U19" s="181"/>
    </row>
    <row r="20" spans="1:21" ht="27.75" customHeight="1" x14ac:dyDescent="0.25">
      <c r="A20" s="181"/>
      <c r="B20" s="56"/>
      <c r="C20" s="90"/>
      <c r="D20" s="90"/>
      <c r="E20" s="90"/>
      <c r="F20" s="90"/>
      <c r="G20" s="90"/>
      <c r="H20" s="90"/>
      <c r="I20" s="90"/>
      <c r="J20" s="90"/>
      <c r="K20" s="90"/>
      <c r="L20" s="90"/>
      <c r="M20" s="90"/>
      <c r="N20" s="90"/>
      <c r="O20" s="90"/>
      <c r="P20" s="90"/>
      <c r="Q20" s="90"/>
      <c r="R20" s="56"/>
      <c r="S20" s="91"/>
      <c r="T20" s="92" t="s">
        <v>449</v>
      </c>
      <c r="U20" s="181"/>
    </row>
    <row r="21" spans="1:21" ht="27.75" customHeight="1" x14ac:dyDescent="0.25">
      <c r="A21" s="181"/>
      <c r="B21" s="56"/>
      <c r="C21" s="90"/>
      <c r="D21" s="90"/>
      <c r="E21" s="90"/>
      <c r="F21" s="90"/>
      <c r="G21" s="90"/>
      <c r="H21" s="90"/>
      <c r="I21" s="90"/>
      <c r="J21" s="90"/>
      <c r="K21" s="90"/>
      <c r="L21" s="90"/>
      <c r="M21" s="90"/>
      <c r="N21" s="90"/>
      <c r="O21" s="90"/>
      <c r="P21" s="90"/>
      <c r="Q21" s="90"/>
      <c r="R21" s="56"/>
      <c r="S21" s="91"/>
      <c r="T21" s="92" t="s">
        <v>450</v>
      </c>
      <c r="U21" s="181"/>
    </row>
    <row r="22" spans="1:21" ht="27.75" customHeight="1" x14ac:dyDescent="0.25">
      <c r="A22" s="181"/>
      <c r="B22" s="56"/>
      <c r="C22" s="90"/>
      <c r="D22" s="90"/>
      <c r="E22" s="90"/>
      <c r="F22" s="90"/>
      <c r="G22" s="90"/>
      <c r="H22" s="90"/>
      <c r="I22" s="90"/>
      <c r="J22" s="90"/>
      <c r="K22" s="90"/>
      <c r="L22" s="90"/>
      <c r="M22" s="90"/>
      <c r="N22" s="90"/>
      <c r="O22" s="90"/>
      <c r="P22" s="90"/>
      <c r="Q22" s="90"/>
      <c r="R22" s="56"/>
      <c r="S22" s="91"/>
      <c r="T22" s="92" t="s">
        <v>451</v>
      </c>
      <c r="U22" s="181"/>
    </row>
    <row r="23" spans="1:21" ht="27.75" customHeight="1" x14ac:dyDescent="0.25">
      <c r="A23" s="181"/>
      <c r="B23" s="56"/>
      <c r="C23" s="90"/>
      <c r="D23" s="90"/>
      <c r="E23" s="90"/>
      <c r="F23" s="90"/>
      <c r="G23" s="90"/>
      <c r="H23" s="90"/>
      <c r="I23" s="90"/>
      <c r="J23" s="90"/>
      <c r="K23" s="90"/>
      <c r="L23" s="90"/>
      <c r="M23" s="90"/>
      <c r="N23" s="90"/>
      <c r="O23" s="90"/>
      <c r="P23" s="90"/>
      <c r="Q23" s="90"/>
      <c r="R23" s="56"/>
      <c r="S23" s="91"/>
      <c r="T23" s="92" t="s">
        <v>452</v>
      </c>
      <c r="U23" s="181"/>
    </row>
    <row r="24" spans="1:21" ht="27.75" customHeight="1" x14ac:dyDescent="0.25">
      <c r="A24" s="181"/>
      <c r="B24" s="56"/>
      <c r="C24" s="90"/>
      <c r="D24" s="90"/>
      <c r="E24" s="90"/>
      <c r="F24" s="90"/>
      <c r="G24" s="90"/>
      <c r="H24" s="90"/>
      <c r="I24" s="90"/>
      <c r="J24" s="90"/>
      <c r="K24" s="90"/>
      <c r="L24" s="90"/>
      <c r="M24" s="90"/>
      <c r="N24" s="90"/>
      <c r="O24" s="90"/>
      <c r="P24" s="90"/>
      <c r="Q24" s="90"/>
      <c r="R24" s="56"/>
      <c r="S24" s="91"/>
      <c r="T24" s="92" t="s">
        <v>453</v>
      </c>
      <c r="U24" s="181"/>
    </row>
    <row r="25" spans="1:21" ht="27.75" customHeight="1" x14ac:dyDescent="0.25">
      <c r="A25" s="181"/>
      <c r="B25" s="56"/>
      <c r="C25" s="90"/>
      <c r="D25" s="90"/>
      <c r="E25" s="90"/>
      <c r="F25" s="90"/>
      <c r="G25" s="90"/>
      <c r="H25" s="90"/>
      <c r="I25" s="90"/>
      <c r="J25" s="90"/>
      <c r="K25" s="90"/>
      <c r="L25" s="90"/>
      <c r="M25" s="90"/>
      <c r="N25" s="90"/>
      <c r="O25" s="90"/>
      <c r="P25" s="90"/>
      <c r="Q25" s="90"/>
      <c r="R25" s="56"/>
      <c r="S25" s="91"/>
      <c r="T25" s="92" t="s">
        <v>454</v>
      </c>
      <c r="U25" s="181"/>
    </row>
    <row r="26" spans="1:21" ht="27.75" customHeight="1" x14ac:dyDescent="0.25">
      <c r="A26" s="181"/>
      <c r="B26" s="56"/>
      <c r="C26" s="90"/>
      <c r="D26" s="90"/>
      <c r="E26" s="90"/>
      <c r="F26" s="90"/>
      <c r="G26" s="90"/>
      <c r="H26" s="90"/>
      <c r="I26" s="90"/>
      <c r="J26" s="90"/>
      <c r="K26" s="90"/>
      <c r="L26" s="90"/>
      <c r="M26" s="90"/>
      <c r="N26" s="90"/>
      <c r="O26" s="90"/>
      <c r="P26" s="90"/>
      <c r="Q26" s="90"/>
      <c r="R26" s="56"/>
      <c r="S26" s="91"/>
      <c r="T26" s="92" t="s">
        <v>455</v>
      </c>
      <c r="U26" s="181"/>
    </row>
    <row r="27" spans="1:21" ht="27.75" customHeight="1" x14ac:dyDescent="0.25">
      <c r="A27" s="181"/>
      <c r="B27" s="56"/>
      <c r="C27" s="90"/>
      <c r="D27" s="90"/>
      <c r="E27" s="90"/>
      <c r="F27" s="90"/>
      <c r="G27" s="90"/>
      <c r="H27" s="90"/>
      <c r="I27" s="90"/>
      <c r="J27" s="90"/>
      <c r="K27" s="90"/>
      <c r="L27" s="90"/>
      <c r="M27" s="90"/>
      <c r="N27" s="90"/>
      <c r="O27" s="90"/>
      <c r="P27" s="90"/>
      <c r="Q27" s="90"/>
      <c r="R27" s="56"/>
      <c r="S27" s="91"/>
      <c r="T27" s="92" t="s">
        <v>456</v>
      </c>
      <c r="U27" s="181"/>
    </row>
    <row r="28" spans="1:21" ht="27.75" customHeight="1" x14ac:dyDescent="0.25">
      <c r="A28" s="181"/>
      <c r="B28" s="56"/>
      <c r="C28" s="90"/>
      <c r="D28" s="90"/>
      <c r="E28" s="90"/>
      <c r="F28" s="90"/>
      <c r="G28" s="90"/>
      <c r="H28" s="90"/>
      <c r="I28" s="90"/>
      <c r="J28" s="90"/>
      <c r="K28" s="90"/>
      <c r="L28" s="90"/>
      <c r="M28" s="90"/>
      <c r="N28" s="90"/>
      <c r="O28" s="90"/>
      <c r="P28" s="90"/>
      <c r="Q28" s="90"/>
      <c r="R28" s="56"/>
      <c r="S28" s="91"/>
      <c r="T28" s="92" t="s">
        <v>457</v>
      </c>
      <c r="U28" s="181"/>
    </row>
    <row r="29" spans="1:21" ht="27.75" customHeight="1" x14ac:dyDescent="0.25">
      <c r="A29" s="181"/>
      <c r="B29" s="56"/>
      <c r="C29" s="90"/>
      <c r="D29" s="90"/>
      <c r="E29" s="90"/>
      <c r="F29" s="90"/>
      <c r="G29" s="90"/>
      <c r="H29" s="90"/>
      <c r="I29" s="90"/>
      <c r="J29" s="90"/>
      <c r="K29" s="90"/>
      <c r="L29" s="90"/>
      <c r="M29" s="90"/>
      <c r="N29" s="90"/>
      <c r="O29" s="90"/>
      <c r="P29" s="90"/>
      <c r="Q29" s="90"/>
      <c r="R29" s="56"/>
      <c r="S29" s="91"/>
      <c r="T29" s="92" t="s">
        <v>458</v>
      </c>
      <c r="U29" s="181"/>
    </row>
    <row r="30" spans="1:21" ht="27.75" customHeight="1" x14ac:dyDescent="0.25">
      <c r="A30" s="181"/>
      <c r="B30" s="56"/>
      <c r="C30" s="90"/>
      <c r="D30" s="90"/>
      <c r="E30" s="90"/>
      <c r="F30" s="90"/>
      <c r="G30" s="90"/>
      <c r="H30" s="90"/>
      <c r="I30" s="90"/>
      <c r="J30" s="90"/>
      <c r="K30" s="90"/>
      <c r="L30" s="90"/>
      <c r="M30" s="90"/>
      <c r="N30" s="90"/>
      <c r="O30" s="90"/>
      <c r="P30" s="90"/>
      <c r="Q30" s="90"/>
      <c r="R30" s="56"/>
      <c r="S30" s="91"/>
      <c r="T30" s="92" t="s">
        <v>459</v>
      </c>
      <c r="U30" s="181"/>
    </row>
    <row r="31" spans="1:21" ht="27.75" customHeight="1" x14ac:dyDescent="0.25">
      <c r="A31" s="181"/>
      <c r="B31" s="56"/>
      <c r="C31" s="90"/>
      <c r="D31" s="90"/>
      <c r="E31" s="90"/>
      <c r="F31" s="90"/>
      <c r="G31" s="90"/>
      <c r="H31" s="90"/>
      <c r="I31" s="90"/>
      <c r="J31" s="90"/>
      <c r="K31" s="90"/>
      <c r="L31" s="90"/>
      <c r="M31" s="90"/>
      <c r="N31" s="90"/>
      <c r="O31" s="90"/>
      <c r="P31" s="90"/>
      <c r="Q31" s="90"/>
      <c r="R31" s="56"/>
      <c r="S31" s="91"/>
      <c r="T31" s="92" t="s">
        <v>460</v>
      </c>
      <c r="U31" s="181"/>
    </row>
    <row r="32" spans="1:21" ht="27.75" customHeight="1" x14ac:dyDescent="0.25">
      <c r="A32" s="181"/>
      <c r="B32" s="56"/>
      <c r="C32" s="90"/>
      <c r="D32" s="90"/>
      <c r="E32" s="90"/>
      <c r="F32" s="90"/>
      <c r="G32" s="90"/>
      <c r="H32" s="90"/>
      <c r="I32" s="90"/>
      <c r="J32" s="90"/>
      <c r="K32" s="90"/>
      <c r="L32" s="90"/>
      <c r="M32" s="90"/>
      <c r="N32" s="90"/>
      <c r="O32" s="90"/>
      <c r="P32" s="90"/>
      <c r="Q32" s="90"/>
      <c r="R32" s="56"/>
      <c r="S32" s="91"/>
      <c r="T32" s="92" t="s">
        <v>461</v>
      </c>
      <c r="U32" s="181"/>
    </row>
    <row r="33" spans="1:21" ht="27.75" customHeight="1" thickBot="1" x14ac:dyDescent="0.3">
      <c r="A33" s="181"/>
      <c r="B33" s="56"/>
      <c r="C33" s="56"/>
      <c r="D33" s="56"/>
      <c r="E33" s="56"/>
      <c r="F33" s="56"/>
      <c r="G33" s="56"/>
      <c r="H33" s="56"/>
      <c r="I33" s="56"/>
      <c r="J33" s="56"/>
      <c r="K33" s="56"/>
      <c r="L33" s="56"/>
      <c r="M33" s="56"/>
      <c r="N33" s="56"/>
      <c r="O33" s="56"/>
      <c r="P33" s="56"/>
      <c r="Q33" s="56"/>
      <c r="R33" s="56"/>
      <c r="S33" s="91"/>
      <c r="T33" s="92" t="s">
        <v>462</v>
      </c>
      <c r="U33" s="181"/>
    </row>
    <row r="34" spans="1:21" ht="27.75" customHeight="1" x14ac:dyDescent="0.25">
      <c r="A34" s="181"/>
      <c r="B34" s="56"/>
      <c r="C34" s="372" t="s">
        <v>463</v>
      </c>
      <c r="D34" s="373"/>
      <c r="E34" s="373"/>
      <c r="F34" s="373"/>
      <c r="G34" s="373"/>
      <c r="H34" s="373"/>
      <c r="I34" s="373"/>
      <c r="J34" s="373"/>
      <c r="K34" s="373"/>
      <c r="L34" s="373"/>
      <c r="M34" s="373"/>
      <c r="N34" s="373"/>
      <c r="O34" s="373"/>
      <c r="P34" s="373"/>
      <c r="Q34" s="374"/>
      <c r="R34" s="56"/>
      <c r="S34" s="91"/>
      <c r="T34" s="92" t="s">
        <v>464</v>
      </c>
      <c r="U34" s="181"/>
    </row>
    <row r="35" spans="1:21" ht="27.75" customHeight="1" x14ac:dyDescent="0.25">
      <c r="A35" s="181"/>
      <c r="B35" s="56"/>
      <c r="C35" s="375"/>
      <c r="D35" s="376"/>
      <c r="E35" s="376"/>
      <c r="F35" s="376"/>
      <c r="G35" s="376"/>
      <c r="H35" s="376"/>
      <c r="I35" s="376"/>
      <c r="J35" s="376"/>
      <c r="K35" s="376"/>
      <c r="L35" s="376"/>
      <c r="M35" s="376"/>
      <c r="N35" s="376"/>
      <c r="O35" s="376"/>
      <c r="P35" s="376"/>
      <c r="Q35" s="377"/>
      <c r="R35" s="56"/>
      <c r="S35" s="91"/>
      <c r="T35" s="92" t="s">
        <v>465</v>
      </c>
      <c r="U35" s="181"/>
    </row>
    <row r="36" spans="1:21" ht="27.75" customHeight="1" x14ac:dyDescent="0.25">
      <c r="A36" s="181"/>
      <c r="B36" s="56"/>
      <c r="C36" s="375"/>
      <c r="D36" s="376"/>
      <c r="E36" s="376"/>
      <c r="F36" s="376"/>
      <c r="G36" s="376"/>
      <c r="H36" s="376"/>
      <c r="I36" s="376"/>
      <c r="J36" s="376"/>
      <c r="K36" s="376"/>
      <c r="L36" s="376"/>
      <c r="M36" s="376"/>
      <c r="N36" s="376"/>
      <c r="O36" s="376"/>
      <c r="P36" s="376"/>
      <c r="Q36" s="377"/>
      <c r="R36" s="56"/>
      <c r="S36" s="91"/>
      <c r="T36" s="92" t="s">
        <v>466</v>
      </c>
      <c r="U36" s="181"/>
    </row>
    <row r="37" spans="1:21" ht="27.75" customHeight="1" x14ac:dyDescent="0.25">
      <c r="A37" s="181"/>
      <c r="B37" s="56"/>
      <c r="C37" s="375"/>
      <c r="D37" s="376"/>
      <c r="E37" s="376"/>
      <c r="F37" s="376"/>
      <c r="G37" s="376"/>
      <c r="H37" s="376"/>
      <c r="I37" s="376"/>
      <c r="J37" s="376"/>
      <c r="K37" s="376"/>
      <c r="L37" s="376"/>
      <c r="M37" s="376"/>
      <c r="N37" s="376"/>
      <c r="O37" s="376"/>
      <c r="P37" s="376"/>
      <c r="Q37" s="377"/>
      <c r="R37" s="56"/>
      <c r="S37" s="91"/>
      <c r="T37" s="92" t="s">
        <v>467</v>
      </c>
      <c r="U37" s="181"/>
    </row>
    <row r="38" spans="1:21" ht="27.75" customHeight="1" x14ac:dyDescent="0.25">
      <c r="A38" s="181"/>
      <c r="B38" s="56"/>
      <c r="C38" s="375"/>
      <c r="D38" s="376"/>
      <c r="E38" s="376"/>
      <c r="F38" s="376"/>
      <c r="G38" s="376"/>
      <c r="H38" s="376"/>
      <c r="I38" s="376"/>
      <c r="J38" s="376"/>
      <c r="K38" s="376"/>
      <c r="L38" s="376"/>
      <c r="M38" s="376"/>
      <c r="N38" s="376"/>
      <c r="O38" s="376"/>
      <c r="P38" s="376"/>
      <c r="Q38" s="377"/>
      <c r="R38" s="56"/>
      <c r="S38" s="91"/>
      <c r="T38" s="92" t="s">
        <v>468</v>
      </c>
      <c r="U38" s="181"/>
    </row>
    <row r="39" spans="1:21" ht="27.75" customHeight="1" thickBot="1" x14ac:dyDescent="0.3">
      <c r="A39" s="181"/>
      <c r="B39" s="56"/>
      <c r="C39" s="378"/>
      <c r="D39" s="379"/>
      <c r="E39" s="379"/>
      <c r="F39" s="379"/>
      <c r="G39" s="379"/>
      <c r="H39" s="379"/>
      <c r="I39" s="379"/>
      <c r="J39" s="379"/>
      <c r="K39" s="379"/>
      <c r="L39" s="379"/>
      <c r="M39" s="379"/>
      <c r="N39" s="379"/>
      <c r="O39" s="379"/>
      <c r="P39" s="379"/>
      <c r="Q39" s="380"/>
      <c r="R39" s="56"/>
      <c r="S39" s="91"/>
      <c r="T39" s="92" t="s">
        <v>469</v>
      </c>
      <c r="U39" s="181"/>
    </row>
    <row r="40" spans="1:21" ht="27.75" customHeight="1" x14ac:dyDescent="0.25">
      <c r="A40" s="181"/>
      <c r="B40" s="56"/>
      <c r="C40" s="56"/>
      <c r="D40" s="56"/>
      <c r="E40" s="56"/>
      <c r="F40" s="56"/>
      <c r="G40" s="56"/>
      <c r="H40" s="56"/>
      <c r="I40" s="56"/>
      <c r="J40" s="56"/>
      <c r="K40" s="56"/>
      <c r="L40" s="56"/>
      <c r="M40" s="56"/>
      <c r="N40" s="56"/>
      <c r="O40" s="56"/>
      <c r="P40" s="56"/>
      <c r="Q40" s="56"/>
      <c r="R40" s="56"/>
      <c r="S40" s="56"/>
      <c r="T40" s="84"/>
      <c r="U40" s="181"/>
    </row>
    <row r="41" spans="1:21" ht="8.25" customHeight="1" x14ac:dyDescent="0.25">
      <c r="A41" s="181"/>
      <c r="B41" s="181"/>
      <c r="C41" s="181"/>
      <c r="D41" s="181"/>
      <c r="E41" s="181"/>
      <c r="F41" s="181"/>
      <c r="G41" s="181"/>
      <c r="H41" s="181"/>
      <c r="I41" s="181"/>
      <c r="J41" s="181"/>
      <c r="K41" s="181"/>
      <c r="L41" s="181"/>
      <c r="M41" s="181"/>
      <c r="N41" s="181"/>
      <c r="O41" s="181"/>
      <c r="P41" s="181"/>
      <c r="Q41" s="181"/>
      <c r="R41" s="181"/>
      <c r="S41" s="181"/>
      <c r="T41" s="181"/>
      <c r="U41" s="181"/>
    </row>
  </sheetData>
  <mergeCells count="13">
    <mergeCell ref="C34:Q39"/>
    <mergeCell ref="F16:J16"/>
    <mergeCell ref="L5:N5"/>
    <mergeCell ref="O5:S5"/>
    <mergeCell ref="D5:K5"/>
    <mergeCell ref="D6:K6"/>
    <mergeCell ref="D7:K7"/>
    <mergeCell ref="B5:C8"/>
    <mergeCell ref="Q8:T8"/>
    <mergeCell ref="D8:K8"/>
    <mergeCell ref="L8:P8"/>
    <mergeCell ref="L6:N6"/>
    <mergeCell ref="O6:S6"/>
  </mergeCells>
  <pageMargins left="0.23622047244094491" right="0.15748031496062992" top="0.74803149606299213" bottom="0.74803149606299213" header="0.31496062992125984" footer="0.31496062992125984"/>
  <pageSetup paperSize="9" scale="84"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BB154-418D-43C5-9EED-889308A928B9}">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2">
    <tabColor theme="5" tint="0.79998168889431442"/>
    <pageSetUpPr fitToPage="1"/>
  </sheetPr>
  <dimension ref="A1:N80"/>
  <sheetViews>
    <sheetView showZeros="0" zoomScaleNormal="100" zoomScaleSheetLayoutView="85" workbookViewId="0">
      <selection activeCell="B5" sqref="B5:B8"/>
    </sheetView>
  </sheetViews>
  <sheetFormatPr defaultRowHeight="15" x14ac:dyDescent="0.2"/>
  <cols>
    <col min="1" max="1" width="1.42578125" style="1" customWidth="1"/>
    <col min="2" max="2" width="16.42578125" style="6" customWidth="1"/>
    <col min="3" max="3" width="8.140625" style="8" customWidth="1"/>
    <col min="4" max="4" width="8.7109375" style="1" customWidth="1"/>
    <col min="5" max="5" width="14.28515625" style="1" customWidth="1"/>
    <col min="6" max="6" width="12.42578125" style="1" customWidth="1"/>
    <col min="7" max="7" width="18.85546875" style="1" customWidth="1"/>
    <col min="8" max="8" width="17.85546875" style="1" customWidth="1"/>
    <col min="9" max="9" width="16" style="1" customWidth="1"/>
    <col min="10" max="10" width="21" style="1" customWidth="1"/>
    <col min="11" max="11" width="1.42578125" style="1" customWidth="1"/>
    <col min="12" max="16384" width="9.140625" style="1"/>
  </cols>
  <sheetData>
    <row r="1" spans="1:14" ht="8.25" customHeight="1" x14ac:dyDescent="0.2">
      <c r="A1" s="180"/>
      <c r="B1" s="182"/>
      <c r="C1" s="183"/>
      <c r="D1" s="180"/>
      <c r="E1" s="180"/>
      <c r="F1" s="180"/>
      <c r="G1" s="180"/>
      <c r="H1" s="180"/>
      <c r="I1" s="180"/>
      <c r="J1" s="180"/>
      <c r="K1" s="180"/>
    </row>
    <row r="2" spans="1:14" x14ac:dyDescent="0.2">
      <c r="A2" s="180"/>
      <c r="B2" s="66"/>
      <c r="C2" s="59"/>
      <c r="D2" s="60"/>
      <c r="E2" s="60"/>
      <c r="F2" s="60"/>
      <c r="G2" s="60"/>
      <c r="H2" s="60"/>
      <c r="I2" s="60"/>
      <c r="J2" s="67"/>
      <c r="K2" s="180"/>
    </row>
    <row r="3" spans="1:14" ht="23.25" x14ac:dyDescent="0.35">
      <c r="A3" s="180"/>
      <c r="B3" s="68"/>
      <c r="C3" s="438"/>
      <c r="D3" s="439"/>
      <c r="E3" s="439"/>
      <c r="F3" s="439"/>
      <c r="G3" s="439"/>
      <c r="H3" s="439"/>
      <c r="I3" s="439"/>
      <c r="J3" s="69"/>
      <c r="K3" s="180"/>
    </row>
    <row r="4" spans="1:14" ht="20.25" customHeight="1" thickBot="1" x14ac:dyDescent="0.4">
      <c r="A4" s="180"/>
      <c r="B4" s="68"/>
      <c r="C4" s="294"/>
      <c r="D4" s="254"/>
      <c r="E4" s="254"/>
      <c r="F4" s="254"/>
      <c r="G4" s="254"/>
      <c r="H4" s="254"/>
      <c r="I4" s="254"/>
      <c r="J4" s="69"/>
      <c r="K4" s="180"/>
    </row>
    <row r="5" spans="1:14" customFormat="1" ht="15" customHeight="1" thickBot="1" x14ac:dyDescent="0.3">
      <c r="A5" s="181"/>
      <c r="B5" s="443" t="s">
        <v>470</v>
      </c>
      <c r="C5" s="403" t="s">
        <v>42</v>
      </c>
      <c r="D5" s="404"/>
      <c r="E5" s="404"/>
      <c r="F5" s="433" t="s">
        <v>50</v>
      </c>
      <c r="G5" s="404"/>
      <c r="H5" s="293" t="s">
        <v>471</v>
      </c>
      <c r="I5" s="195" t="s">
        <v>442</v>
      </c>
      <c r="J5" s="196" t="s">
        <v>472</v>
      </c>
      <c r="K5" s="181"/>
    </row>
    <row r="6" spans="1:14" customFormat="1" ht="15.75" thickBot="1" x14ac:dyDescent="0.3">
      <c r="A6" s="181"/>
      <c r="B6" s="444"/>
      <c r="C6" s="405">
        <f>Utställare</f>
        <v>0</v>
      </c>
      <c r="D6" s="406"/>
      <c r="E6" s="406"/>
      <c r="F6" s="441">
        <f>Kontaktperson</f>
        <v>0</v>
      </c>
      <c r="G6" s="406"/>
      <c r="H6" s="296">
        <f>Monternr</f>
        <v>0</v>
      </c>
      <c r="I6" s="296">
        <f>Monterstrl</f>
        <v>0</v>
      </c>
      <c r="J6" s="197">
        <f>KVM</f>
        <v>0</v>
      </c>
      <c r="K6" s="181"/>
    </row>
    <row r="7" spans="1:14" customFormat="1" ht="15.75" thickBot="1" x14ac:dyDescent="0.3">
      <c r="A7" s="181"/>
      <c r="B7" s="436"/>
      <c r="C7" s="403" t="s">
        <v>65</v>
      </c>
      <c r="D7" s="404"/>
      <c r="E7" s="404"/>
      <c r="F7" s="433" t="s">
        <v>441</v>
      </c>
      <c r="G7" s="408"/>
      <c r="H7" s="410" t="s">
        <v>53</v>
      </c>
      <c r="I7" s="408"/>
      <c r="J7" s="199" t="s">
        <v>473</v>
      </c>
      <c r="K7" s="181"/>
    </row>
    <row r="8" spans="1:14" customFormat="1" ht="14.25" customHeight="1" thickBot="1" x14ac:dyDescent="0.3">
      <c r="A8" s="181"/>
      <c r="B8" s="445"/>
      <c r="C8" s="405">
        <f>'1. Din företagsfakta'!C29:D29</f>
        <v>0</v>
      </c>
      <c r="D8" s="406"/>
      <c r="E8" s="406"/>
      <c r="F8" s="440">
        <f>Tel_Direkt</f>
        <v>0</v>
      </c>
      <c r="G8" s="406"/>
      <c r="H8" s="440">
        <f>Mobilnummer</f>
        <v>0</v>
      </c>
      <c r="I8" s="442"/>
      <c r="J8" s="197">
        <f>Ankomst</f>
        <v>0</v>
      </c>
      <c r="K8" s="181"/>
      <c r="N8" s="249"/>
    </row>
    <row r="9" spans="1:14" customFormat="1" ht="15.75" thickBot="1" x14ac:dyDescent="0.3">
      <c r="A9" s="181"/>
      <c r="B9" s="435" t="s">
        <v>474</v>
      </c>
      <c r="C9" s="407" t="s">
        <v>475</v>
      </c>
      <c r="D9" s="404"/>
      <c r="E9" s="408"/>
      <c r="F9" s="431" t="s">
        <v>476</v>
      </c>
      <c r="G9" s="408"/>
      <c r="H9" s="431" t="s">
        <v>477</v>
      </c>
      <c r="I9" s="432"/>
      <c r="J9" s="250" t="s">
        <v>48</v>
      </c>
      <c r="K9" s="181"/>
    </row>
    <row r="10" spans="1:14" customFormat="1" ht="14.25" customHeight="1" thickBot="1" x14ac:dyDescent="0.3">
      <c r="A10" s="181"/>
      <c r="B10" s="436"/>
      <c r="C10" s="419">
        <f>Annan_betalningsmottagare</f>
        <v>0</v>
      </c>
      <c r="D10" s="406"/>
      <c r="E10" s="406"/>
      <c r="F10" s="419">
        <f>Avvikande_adress</f>
        <v>0</v>
      </c>
      <c r="G10" s="406"/>
      <c r="H10" s="419">
        <f>Avvikande_postnr.</f>
        <v>0</v>
      </c>
      <c r="I10" s="406"/>
      <c r="J10" s="251">
        <f>Avvikande_ort</f>
        <v>0</v>
      </c>
      <c r="K10" s="181"/>
    </row>
    <row r="11" spans="1:14" customFormat="1" ht="15.75" thickBot="1" x14ac:dyDescent="0.3">
      <c r="A11" s="181"/>
      <c r="B11" s="436"/>
      <c r="C11" s="407" t="s">
        <v>478</v>
      </c>
      <c r="D11" s="404"/>
      <c r="E11" s="404"/>
      <c r="F11" s="434" t="s">
        <v>479</v>
      </c>
      <c r="G11" s="408"/>
      <c r="H11" s="431" t="s">
        <v>480</v>
      </c>
      <c r="I11" s="404"/>
      <c r="J11" s="252" t="s">
        <v>481</v>
      </c>
      <c r="K11" s="181"/>
    </row>
    <row r="12" spans="1:14" customFormat="1" ht="15.75" thickBot="1" x14ac:dyDescent="0.3">
      <c r="A12" s="181"/>
      <c r="B12" s="437"/>
      <c r="C12" s="420">
        <f>Avvikande_org.nr</f>
        <v>0</v>
      </c>
      <c r="D12" s="421"/>
      <c r="E12" s="421"/>
      <c r="F12" s="427">
        <f>Avvikande_epost</f>
        <v>0</v>
      </c>
      <c r="G12" s="421"/>
      <c r="H12" s="427">
        <f>Avvikande_telnr.</f>
        <v>0</v>
      </c>
      <c r="I12" s="421"/>
      <c r="J12" s="253">
        <f>Avvikande_faxnr</f>
        <v>0</v>
      </c>
      <c r="K12" s="181"/>
    </row>
    <row r="13" spans="1:14" ht="23.25" x14ac:dyDescent="0.35">
      <c r="A13" s="180"/>
      <c r="B13" s="68"/>
      <c r="C13" s="294"/>
      <c r="D13" s="254"/>
      <c r="E13" s="254"/>
      <c r="F13" s="254"/>
      <c r="G13" s="254"/>
      <c r="H13" s="254"/>
      <c r="I13" s="254"/>
      <c r="J13" s="69"/>
      <c r="K13" s="180"/>
    </row>
    <row r="14" spans="1:14" customFormat="1" ht="15.75" x14ac:dyDescent="0.25">
      <c r="A14" s="181"/>
      <c r="B14" s="422" t="s">
        <v>482</v>
      </c>
      <c r="C14" s="412"/>
      <c r="D14" s="412"/>
      <c r="E14" s="412"/>
      <c r="F14" s="423"/>
      <c r="G14" s="411" t="s">
        <v>483</v>
      </c>
      <c r="H14" s="412"/>
      <c r="I14" s="413" t="s">
        <v>484</v>
      </c>
      <c r="J14" s="414"/>
      <c r="K14" s="181"/>
    </row>
    <row r="15" spans="1:14" customFormat="1" ht="15.75" thickBot="1" x14ac:dyDescent="0.3">
      <c r="A15" s="181"/>
      <c r="B15" s="239" t="s">
        <v>485</v>
      </c>
      <c r="C15" s="240" t="s">
        <v>71</v>
      </c>
      <c r="D15" s="240" t="s">
        <v>73</v>
      </c>
      <c r="E15" s="240" t="s">
        <v>486</v>
      </c>
      <c r="F15" s="241" t="s">
        <v>487</v>
      </c>
      <c r="G15" s="242" t="s">
        <v>488</v>
      </c>
      <c r="H15" s="242" t="s">
        <v>489</v>
      </c>
      <c r="I15" s="229" t="s">
        <v>488</v>
      </c>
      <c r="J15" s="243" t="s">
        <v>489</v>
      </c>
      <c r="K15" s="181"/>
    </row>
    <row r="16" spans="1:14" customFormat="1" ht="15.75" thickBot="1" x14ac:dyDescent="0.3">
      <c r="A16" s="181"/>
      <c r="B16" s="244" t="s">
        <v>490</v>
      </c>
      <c r="C16" s="244">
        <v>51551</v>
      </c>
      <c r="D16" s="245"/>
      <c r="E16" s="246"/>
      <c r="F16" s="244">
        <v>610</v>
      </c>
      <c r="G16" s="247" t="s">
        <v>491</v>
      </c>
      <c r="H16" s="245" t="s">
        <v>492</v>
      </c>
      <c r="I16" s="245" t="s">
        <v>491</v>
      </c>
      <c r="J16" s="245" t="s">
        <v>492</v>
      </c>
      <c r="K16" s="181"/>
    </row>
    <row r="17" spans="1:11" customFormat="1" ht="15.75" thickBot="1" x14ac:dyDescent="0.3">
      <c r="A17" s="181"/>
      <c r="B17" s="244" t="s">
        <v>493</v>
      </c>
      <c r="C17" s="244">
        <v>51552</v>
      </c>
      <c r="D17" s="245"/>
      <c r="E17" s="246"/>
      <c r="F17" s="248">
        <v>920</v>
      </c>
      <c r="G17" s="245" t="s">
        <v>491</v>
      </c>
      <c r="H17" s="245" t="s">
        <v>492</v>
      </c>
      <c r="I17" s="245" t="s">
        <v>491</v>
      </c>
      <c r="J17" s="245" t="s">
        <v>492</v>
      </c>
      <c r="K17" s="181"/>
    </row>
    <row r="18" spans="1:11" customFormat="1" ht="15.75" thickBot="1" x14ac:dyDescent="0.3">
      <c r="A18" s="181"/>
      <c r="B18" s="244" t="s">
        <v>494</v>
      </c>
      <c r="C18" s="244">
        <v>51553</v>
      </c>
      <c r="D18" s="245"/>
      <c r="E18" s="246"/>
      <c r="F18" s="244">
        <v>1430</v>
      </c>
      <c r="G18" s="247" t="s">
        <v>491</v>
      </c>
      <c r="H18" s="245" t="s">
        <v>492</v>
      </c>
      <c r="I18" s="245" t="s">
        <v>491</v>
      </c>
      <c r="J18" s="245" t="s">
        <v>492</v>
      </c>
      <c r="K18" s="181"/>
    </row>
    <row r="19" spans="1:11" customFormat="1" ht="26.25" customHeight="1" x14ac:dyDescent="0.25">
      <c r="A19" s="181"/>
      <c r="B19" s="56"/>
      <c r="C19" s="254"/>
      <c r="D19" s="254"/>
      <c r="E19" s="254"/>
      <c r="F19" s="254"/>
      <c r="G19" s="254"/>
      <c r="H19" s="254"/>
      <c r="I19" s="254"/>
      <c r="J19" s="212"/>
      <c r="K19" s="181"/>
    </row>
    <row r="20" spans="1:11" x14ac:dyDescent="0.25">
      <c r="A20" s="180"/>
      <c r="B20" s="49"/>
      <c r="C20" s="93"/>
      <c r="D20" s="254"/>
      <c r="E20" s="254"/>
      <c r="F20" s="254"/>
      <c r="G20" s="254"/>
      <c r="H20" s="254"/>
      <c r="I20" s="254"/>
      <c r="J20" s="69"/>
      <c r="K20" s="180"/>
    </row>
    <row r="21" spans="1:11" customFormat="1" ht="26.25" x14ac:dyDescent="0.4">
      <c r="A21" s="181"/>
      <c r="B21" s="428" t="s">
        <v>495</v>
      </c>
      <c r="C21" s="429"/>
      <c r="D21" s="429"/>
      <c r="E21" s="429"/>
      <c r="F21" s="429"/>
      <c r="G21" s="429"/>
      <c r="H21" s="429"/>
      <c r="I21" s="429"/>
      <c r="J21" s="430"/>
      <c r="K21" s="181"/>
    </row>
    <row r="22" spans="1:11" customFormat="1" x14ac:dyDescent="0.25">
      <c r="A22" s="181"/>
      <c r="B22" s="424" t="s">
        <v>496</v>
      </c>
      <c r="C22" s="425"/>
      <c r="D22" s="425"/>
      <c r="E22" s="425"/>
      <c r="F22" s="425"/>
      <c r="G22" s="425"/>
      <c r="H22" s="425"/>
      <c r="I22" s="425"/>
      <c r="J22" s="426"/>
      <c r="K22" s="181"/>
    </row>
    <row r="23" spans="1:11" x14ac:dyDescent="0.25">
      <c r="A23" s="180"/>
      <c r="B23" s="94"/>
      <c r="C23" s="254"/>
      <c r="D23" s="254"/>
      <c r="E23" s="254"/>
      <c r="F23" s="254"/>
      <c r="G23" s="254"/>
      <c r="H23" s="254"/>
      <c r="I23" s="254"/>
      <c r="J23" s="95"/>
      <c r="K23" s="180"/>
    </row>
    <row r="24" spans="1:11" x14ac:dyDescent="0.25">
      <c r="A24" s="180"/>
      <c r="B24" s="96"/>
      <c r="C24" s="254"/>
      <c r="D24" s="254"/>
      <c r="E24" s="254"/>
      <c r="F24" s="254"/>
      <c r="G24" s="254"/>
      <c r="H24" s="254"/>
      <c r="I24" s="254"/>
      <c r="J24" s="95"/>
      <c r="K24" s="180"/>
    </row>
    <row r="25" spans="1:11" x14ac:dyDescent="0.25">
      <c r="A25" s="180"/>
      <c r="B25" s="96"/>
      <c r="C25" s="254"/>
      <c r="D25" s="254"/>
      <c r="E25" s="254"/>
      <c r="F25" s="254"/>
      <c r="G25" s="254"/>
      <c r="H25" s="254"/>
      <c r="I25" s="254"/>
      <c r="J25" s="95"/>
      <c r="K25" s="180"/>
    </row>
    <row r="26" spans="1:11" x14ac:dyDescent="0.25">
      <c r="A26" s="180"/>
      <c r="B26" s="96"/>
      <c r="C26" s="254"/>
      <c r="D26" s="254"/>
      <c r="E26" s="254"/>
      <c r="F26" s="254"/>
      <c r="G26" s="254"/>
      <c r="H26" s="254"/>
      <c r="I26" s="254"/>
      <c r="J26" s="95"/>
      <c r="K26" s="180"/>
    </row>
    <row r="27" spans="1:11" x14ac:dyDescent="0.25">
      <c r="A27" s="180"/>
      <c r="B27" s="96"/>
      <c r="C27" s="254"/>
      <c r="D27" s="254"/>
      <c r="E27" s="254"/>
      <c r="F27" s="254"/>
      <c r="G27" s="254"/>
      <c r="H27" s="254"/>
      <c r="I27" s="254"/>
      <c r="J27" s="95"/>
      <c r="K27" s="180"/>
    </row>
    <row r="28" spans="1:11" x14ac:dyDescent="0.25">
      <c r="A28" s="180"/>
      <c r="B28" s="96"/>
      <c r="C28" s="254"/>
      <c r="D28" s="254"/>
      <c r="E28" s="254"/>
      <c r="F28" s="254"/>
      <c r="G28" s="254"/>
      <c r="H28" s="254"/>
      <c r="I28" s="254"/>
      <c r="J28" s="95"/>
      <c r="K28" s="180"/>
    </row>
    <row r="29" spans="1:11" x14ac:dyDescent="0.25">
      <c r="A29" s="180"/>
      <c r="B29" s="96"/>
      <c r="C29" s="254"/>
      <c r="D29" s="254"/>
      <c r="E29" s="254"/>
      <c r="F29" s="254"/>
      <c r="G29" s="254"/>
      <c r="H29" s="254"/>
      <c r="I29" s="254"/>
      <c r="J29" s="95"/>
      <c r="K29" s="180"/>
    </row>
    <row r="30" spans="1:11" x14ac:dyDescent="0.25">
      <c r="A30" s="180"/>
      <c r="B30" s="96"/>
      <c r="C30" s="254"/>
      <c r="D30" s="254"/>
      <c r="E30" s="254"/>
      <c r="F30" s="254"/>
      <c r="G30" s="254"/>
      <c r="H30" s="254"/>
      <c r="I30" s="254"/>
      <c r="J30" s="95"/>
      <c r="K30" s="180"/>
    </row>
    <row r="31" spans="1:11" x14ac:dyDescent="0.25">
      <c r="A31" s="180"/>
      <c r="B31" s="96"/>
      <c r="C31" s="254"/>
      <c r="D31" s="254"/>
      <c r="E31" s="254"/>
      <c r="F31" s="254"/>
      <c r="G31" s="254"/>
      <c r="H31" s="254"/>
      <c r="I31" s="254"/>
      <c r="J31" s="95"/>
      <c r="K31" s="180"/>
    </row>
    <row r="32" spans="1:11" x14ac:dyDescent="0.25">
      <c r="A32" s="180"/>
      <c r="B32" s="96"/>
      <c r="C32" s="254"/>
      <c r="D32" s="254"/>
      <c r="E32" s="254"/>
      <c r="F32" s="254"/>
      <c r="G32" s="254"/>
      <c r="H32" s="254"/>
      <c r="I32" s="254"/>
      <c r="J32" s="95"/>
      <c r="K32" s="180"/>
    </row>
    <row r="33" spans="1:11" x14ac:dyDescent="0.25">
      <c r="A33" s="180"/>
      <c r="B33" s="96"/>
      <c r="C33" s="254"/>
      <c r="D33" s="254"/>
      <c r="E33" s="254"/>
      <c r="F33" s="254"/>
      <c r="G33" s="254"/>
      <c r="H33" s="254"/>
      <c r="I33" s="254"/>
      <c r="J33" s="95"/>
      <c r="K33" s="180"/>
    </row>
    <row r="34" spans="1:11" x14ac:dyDescent="0.25">
      <c r="A34" s="180"/>
      <c r="B34" s="96"/>
      <c r="C34" s="254"/>
      <c r="D34" s="254"/>
      <c r="E34" s="254"/>
      <c r="F34" s="254"/>
      <c r="G34" s="254"/>
      <c r="H34" s="254"/>
      <c r="I34" s="254"/>
      <c r="J34" s="95"/>
      <c r="K34" s="180"/>
    </row>
    <row r="35" spans="1:11" x14ac:dyDescent="0.25">
      <c r="A35" s="180"/>
      <c r="B35" s="96"/>
      <c r="C35" s="254"/>
      <c r="D35" s="254"/>
      <c r="E35" s="254"/>
      <c r="F35" s="254"/>
      <c r="G35" s="254"/>
      <c r="H35" s="254"/>
      <c r="I35" s="254"/>
      <c r="J35" s="95"/>
      <c r="K35" s="180"/>
    </row>
    <row r="36" spans="1:11" x14ac:dyDescent="0.25">
      <c r="A36" s="180"/>
      <c r="B36" s="96"/>
      <c r="C36" s="254"/>
      <c r="D36" s="254"/>
      <c r="E36" s="254"/>
      <c r="F36" s="254"/>
      <c r="G36" s="254"/>
      <c r="H36" s="254"/>
      <c r="I36" s="254"/>
      <c r="J36" s="95"/>
      <c r="K36" s="180"/>
    </row>
    <row r="37" spans="1:11" x14ac:dyDescent="0.25">
      <c r="A37" s="180"/>
      <c r="B37" s="96"/>
      <c r="C37" s="254"/>
      <c r="D37" s="254"/>
      <c r="E37" s="254"/>
      <c r="F37" s="254"/>
      <c r="G37" s="254"/>
      <c r="H37" s="254"/>
      <c r="I37" s="254"/>
      <c r="J37" s="95"/>
      <c r="K37" s="180"/>
    </row>
    <row r="38" spans="1:11" x14ac:dyDescent="0.25">
      <c r="A38" s="180"/>
      <c r="B38" s="96"/>
      <c r="C38" s="254"/>
      <c r="D38" s="254"/>
      <c r="E38" s="254"/>
      <c r="F38" s="254"/>
      <c r="G38" s="254"/>
      <c r="H38" s="254"/>
      <c r="I38" s="254"/>
      <c r="J38" s="95"/>
      <c r="K38" s="180"/>
    </row>
    <row r="39" spans="1:11" x14ac:dyDescent="0.25">
      <c r="A39" s="180"/>
      <c r="B39" s="96"/>
      <c r="C39" s="254"/>
      <c r="D39" s="254"/>
      <c r="E39" s="254"/>
      <c r="F39" s="254"/>
      <c r="G39" s="254"/>
      <c r="H39" s="254"/>
      <c r="I39" s="254"/>
      <c r="J39" s="95"/>
      <c r="K39" s="180"/>
    </row>
    <row r="40" spans="1:11" x14ac:dyDescent="0.25">
      <c r="A40" s="180"/>
      <c r="B40" s="96"/>
      <c r="C40" s="254"/>
      <c r="D40" s="254"/>
      <c r="E40" s="254"/>
      <c r="F40" s="254"/>
      <c r="G40" s="254"/>
      <c r="H40" s="254"/>
      <c r="I40" s="254"/>
      <c r="J40" s="95"/>
      <c r="K40" s="180"/>
    </row>
    <row r="41" spans="1:11" x14ac:dyDescent="0.25">
      <c r="A41" s="180"/>
      <c r="B41" s="96"/>
      <c r="C41" s="254"/>
      <c r="D41" s="254"/>
      <c r="E41" s="254"/>
      <c r="F41" s="254"/>
      <c r="G41" s="254"/>
      <c r="H41" s="254"/>
      <c r="I41" s="254"/>
      <c r="J41" s="95"/>
      <c r="K41" s="180"/>
    </row>
    <row r="42" spans="1:11" x14ac:dyDescent="0.25">
      <c r="A42" s="180"/>
      <c r="B42" s="96"/>
      <c r="C42" s="254"/>
      <c r="D42" s="254"/>
      <c r="E42" s="254"/>
      <c r="F42" s="254"/>
      <c r="G42" s="254"/>
      <c r="H42" s="254"/>
      <c r="I42" s="254"/>
      <c r="J42" s="95"/>
      <c r="K42" s="180"/>
    </row>
    <row r="43" spans="1:11" x14ac:dyDescent="0.25">
      <c r="A43" s="180"/>
      <c r="B43" s="96"/>
      <c r="C43" s="254"/>
      <c r="D43" s="254"/>
      <c r="E43" s="254"/>
      <c r="F43" s="254"/>
      <c r="G43" s="254"/>
      <c r="H43" s="254"/>
      <c r="I43" s="254"/>
      <c r="J43" s="95"/>
      <c r="K43" s="180"/>
    </row>
    <row r="44" spans="1:11" x14ac:dyDescent="0.25">
      <c r="A44" s="180"/>
      <c r="B44" s="96"/>
      <c r="C44" s="254"/>
      <c r="D44" s="254"/>
      <c r="E44" s="254"/>
      <c r="F44" s="254"/>
      <c r="G44" s="254"/>
      <c r="H44" s="254"/>
      <c r="I44" s="254"/>
      <c r="J44" s="95"/>
      <c r="K44" s="180"/>
    </row>
    <row r="45" spans="1:11" x14ac:dyDescent="0.25">
      <c r="A45" s="180"/>
      <c r="B45" s="96"/>
      <c r="C45" s="254"/>
      <c r="D45" s="254"/>
      <c r="E45" s="254"/>
      <c r="F45" s="254"/>
      <c r="G45" s="254"/>
      <c r="H45" s="254"/>
      <c r="I45" s="254"/>
      <c r="J45" s="95"/>
      <c r="K45" s="180"/>
    </row>
    <row r="46" spans="1:11" x14ac:dyDescent="0.25">
      <c r="A46" s="180"/>
      <c r="B46" s="96"/>
      <c r="C46" s="254"/>
      <c r="D46" s="254"/>
      <c r="E46" s="254"/>
      <c r="F46" s="254"/>
      <c r="G46" s="254"/>
      <c r="H46" s="254"/>
      <c r="I46" s="254"/>
      <c r="J46" s="95"/>
      <c r="K46" s="180"/>
    </row>
    <row r="47" spans="1:11" x14ac:dyDescent="0.25">
      <c r="A47" s="180"/>
      <c r="B47" s="96"/>
      <c r="C47" s="254"/>
      <c r="D47" s="254"/>
      <c r="E47" s="254"/>
      <c r="F47" s="254"/>
      <c r="G47" s="254"/>
      <c r="H47" s="254"/>
      <c r="I47" s="254"/>
      <c r="J47" s="95"/>
      <c r="K47" s="180"/>
    </row>
    <row r="48" spans="1:11" x14ac:dyDescent="0.25">
      <c r="A48" s="180"/>
      <c r="B48" s="96"/>
      <c r="C48" s="254"/>
      <c r="D48" s="254"/>
      <c r="E48" s="254"/>
      <c r="F48" s="254"/>
      <c r="G48" s="254"/>
      <c r="H48" s="254"/>
      <c r="I48" s="254"/>
      <c r="J48" s="95"/>
      <c r="K48" s="180"/>
    </row>
    <row r="49" spans="1:11" x14ac:dyDescent="0.25">
      <c r="A49" s="180"/>
      <c r="B49" s="96"/>
      <c r="C49" s="254"/>
      <c r="D49" s="254"/>
      <c r="E49" s="254"/>
      <c r="F49" s="254"/>
      <c r="G49" s="254"/>
      <c r="H49" s="254"/>
      <c r="I49" s="254"/>
      <c r="J49" s="95"/>
      <c r="K49" s="180"/>
    </row>
    <row r="50" spans="1:11" x14ac:dyDescent="0.25">
      <c r="A50" s="180"/>
      <c r="B50" s="96"/>
      <c r="C50" s="254"/>
      <c r="D50" s="254"/>
      <c r="E50" s="254"/>
      <c r="F50" s="254"/>
      <c r="G50" s="254"/>
      <c r="H50" s="254"/>
      <c r="I50" s="254"/>
      <c r="J50" s="95"/>
      <c r="K50" s="180"/>
    </row>
    <row r="51" spans="1:11" x14ac:dyDescent="0.25">
      <c r="A51" s="180"/>
      <c r="B51" s="96"/>
      <c r="C51" s="254"/>
      <c r="D51" s="254"/>
      <c r="E51" s="254"/>
      <c r="F51" s="254"/>
      <c r="G51" s="254"/>
      <c r="H51" s="254"/>
      <c r="I51" s="254"/>
      <c r="J51" s="95"/>
      <c r="K51" s="180"/>
    </row>
    <row r="52" spans="1:11" x14ac:dyDescent="0.25">
      <c r="A52" s="180"/>
      <c r="B52" s="96"/>
      <c r="C52" s="254"/>
      <c r="D52" s="254"/>
      <c r="E52" s="254"/>
      <c r="F52" s="254"/>
      <c r="G52" s="254"/>
      <c r="H52" s="254"/>
      <c r="I52" s="254"/>
      <c r="J52" s="95"/>
      <c r="K52" s="180"/>
    </row>
    <row r="53" spans="1:11" x14ac:dyDescent="0.25">
      <c r="A53" s="180"/>
      <c r="B53" s="96"/>
      <c r="C53" s="254"/>
      <c r="D53" s="254"/>
      <c r="E53" s="254"/>
      <c r="F53" s="254"/>
      <c r="G53" s="254"/>
      <c r="H53" s="254"/>
      <c r="I53" s="254"/>
      <c r="J53" s="95"/>
      <c r="K53" s="180"/>
    </row>
    <row r="54" spans="1:11" x14ac:dyDescent="0.25">
      <c r="A54" s="180"/>
      <c r="B54" s="96"/>
      <c r="C54" s="254"/>
      <c r="D54" s="254"/>
      <c r="E54" s="254"/>
      <c r="F54" s="254"/>
      <c r="G54" s="254"/>
      <c r="H54" s="254"/>
      <c r="I54" s="254"/>
      <c r="J54" s="95"/>
      <c r="K54" s="180"/>
    </row>
    <row r="55" spans="1:11" x14ac:dyDescent="0.25">
      <c r="A55" s="180"/>
      <c r="B55" s="96"/>
      <c r="C55" s="254"/>
      <c r="D55" s="254"/>
      <c r="E55" s="254"/>
      <c r="F55" s="254"/>
      <c r="G55" s="254"/>
      <c r="H55" s="254"/>
      <c r="I55" s="254"/>
      <c r="J55" s="95"/>
      <c r="K55" s="180"/>
    </row>
    <row r="56" spans="1:11" x14ac:dyDescent="0.25">
      <c r="A56" s="180"/>
      <c r="B56" s="96"/>
      <c r="C56" s="254"/>
      <c r="D56" s="254"/>
      <c r="E56" s="254"/>
      <c r="F56" s="254"/>
      <c r="G56" s="254"/>
      <c r="H56" s="254"/>
      <c r="I56" s="254"/>
      <c r="J56" s="95"/>
      <c r="K56" s="180"/>
    </row>
    <row r="57" spans="1:11" x14ac:dyDescent="0.25">
      <c r="A57" s="180"/>
      <c r="B57" s="96"/>
      <c r="C57" s="254"/>
      <c r="D57" s="254"/>
      <c r="E57" s="254"/>
      <c r="F57" s="254"/>
      <c r="G57" s="254"/>
      <c r="H57" s="254"/>
      <c r="I57" s="254"/>
      <c r="J57" s="95"/>
      <c r="K57" s="180"/>
    </row>
    <row r="58" spans="1:11" x14ac:dyDescent="0.25">
      <c r="A58" s="180"/>
      <c r="B58" s="96"/>
      <c r="C58" s="254"/>
      <c r="D58" s="254"/>
      <c r="E58" s="254"/>
      <c r="F58" s="254"/>
      <c r="G58" s="254"/>
      <c r="H58" s="254"/>
      <c r="I58" s="254"/>
      <c r="J58" s="95"/>
      <c r="K58" s="180"/>
    </row>
    <row r="59" spans="1:11" x14ac:dyDescent="0.25">
      <c r="A59" s="180"/>
      <c r="B59" s="96"/>
      <c r="C59" s="254"/>
      <c r="D59" s="254"/>
      <c r="E59" s="254"/>
      <c r="F59" s="254"/>
      <c r="G59" s="254"/>
      <c r="H59" s="254"/>
      <c r="I59" s="254"/>
      <c r="J59" s="95"/>
      <c r="K59" s="180"/>
    </row>
    <row r="60" spans="1:11" x14ac:dyDescent="0.25">
      <c r="A60" s="180"/>
      <c r="B60" s="96"/>
      <c r="C60" s="254"/>
      <c r="D60" s="254"/>
      <c r="E60" s="254"/>
      <c r="F60" s="254"/>
      <c r="G60" s="254"/>
      <c r="H60" s="254"/>
      <c r="I60" s="254"/>
      <c r="J60" s="95"/>
      <c r="K60" s="180"/>
    </row>
    <row r="61" spans="1:11" x14ac:dyDescent="0.25">
      <c r="A61" s="180"/>
      <c r="B61" s="96"/>
      <c r="C61" s="254"/>
      <c r="D61" s="254"/>
      <c r="E61" s="254"/>
      <c r="F61" s="254"/>
      <c r="G61" s="254"/>
      <c r="H61" s="254"/>
      <c r="I61" s="254"/>
      <c r="J61" s="95"/>
      <c r="K61" s="180"/>
    </row>
    <row r="62" spans="1:11" x14ac:dyDescent="0.25">
      <c r="A62" s="180"/>
      <c r="B62" s="96"/>
      <c r="C62" s="254"/>
      <c r="D62" s="254"/>
      <c r="E62" s="254"/>
      <c r="F62" s="254"/>
      <c r="G62" s="254"/>
      <c r="H62" s="254"/>
      <c r="I62" s="254"/>
      <c r="J62" s="95"/>
      <c r="K62" s="180"/>
    </row>
    <row r="63" spans="1:11" x14ac:dyDescent="0.25">
      <c r="A63" s="180"/>
      <c r="B63" s="96"/>
      <c r="C63" s="254"/>
      <c r="D63" s="254"/>
      <c r="E63" s="254"/>
      <c r="F63" s="254"/>
      <c r="G63" s="254"/>
      <c r="H63" s="254"/>
      <c r="I63" s="254"/>
      <c r="J63" s="95"/>
      <c r="K63" s="180"/>
    </row>
    <row r="64" spans="1:11" x14ac:dyDescent="0.25">
      <c r="A64" s="180"/>
      <c r="B64" s="96"/>
      <c r="C64" s="254"/>
      <c r="D64" s="254"/>
      <c r="E64" s="254"/>
      <c r="F64" s="254"/>
      <c r="G64" s="254"/>
      <c r="H64" s="254"/>
      <c r="I64" s="254"/>
      <c r="J64" s="95"/>
      <c r="K64" s="180"/>
    </row>
    <row r="65" spans="1:11" x14ac:dyDescent="0.25">
      <c r="A65" s="180"/>
      <c r="B65" s="96"/>
      <c r="C65" s="254"/>
      <c r="D65" s="254"/>
      <c r="E65" s="254"/>
      <c r="F65" s="254"/>
      <c r="G65" s="254"/>
      <c r="H65" s="254"/>
      <c r="I65" s="254"/>
      <c r="J65" s="95"/>
      <c r="K65" s="180"/>
    </row>
    <row r="66" spans="1:11" x14ac:dyDescent="0.25">
      <c r="A66" s="180"/>
      <c r="B66" s="96"/>
      <c r="C66" s="254"/>
      <c r="D66" s="254"/>
      <c r="E66" s="254"/>
      <c r="F66" s="254"/>
      <c r="G66" s="254"/>
      <c r="H66" s="254"/>
      <c r="I66" s="254"/>
      <c r="J66" s="95"/>
      <c r="K66" s="180"/>
    </row>
    <row r="67" spans="1:11" x14ac:dyDescent="0.25">
      <c r="A67" s="180"/>
      <c r="B67" s="96"/>
      <c r="C67" s="254"/>
      <c r="D67" s="254"/>
      <c r="E67" s="254"/>
      <c r="F67" s="254"/>
      <c r="G67" s="254"/>
      <c r="H67" s="254"/>
      <c r="I67" s="254"/>
      <c r="J67" s="95"/>
      <c r="K67" s="180"/>
    </row>
    <row r="68" spans="1:11" x14ac:dyDescent="0.25">
      <c r="A68" s="180"/>
      <c r="B68" s="96"/>
      <c r="C68" s="254"/>
      <c r="D68" s="254"/>
      <c r="E68" s="254"/>
      <c r="F68" s="254"/>
      <c r="G68" s="254"/>
      <c r="H68" s="254"/>
      <c r="I68" s="254"/>
      <c r="J68" s="95"/>
      <c r="K68" s="180"/>
    </row>
    <row r="69" spans="1:11" x14ac:dyDescent="0.25">
      <c r="A69" s="180"/>
      <c r="B69" s="96"/>
      <c r="C69" s="254"/>
      <c r="D69" s="254"/>
      <c r="E69" s="254"/>
      <c r="F69" s="254"/>
      <c r="G69" s="254"/>
      <c r="H69" s="254"/>
      <c r="I69" s="254"/>
      <c r="J69" s="95"/>
      <c r="K69" s="180"/>
    </row>
    <row r="70" spans="1:11" x14ac:dyDescent="0.25">
      <c r="A70" s="180"/>
      <c r="B70" s="96"/>
      <c r="C70" s="254"/>
      <c r="D70" s="254"/>
      <c r="E70" s="254"/>
      <c r="F70" s="254"/>
      <c r="G70" s="254"/>
      <c r="H70" s="254"/>
      <c r="I70" s="254"/>
      <c r="J70" s="95"/>
      <c r="K70" s="180"/>
    </row>
    <row r="71" spans="1:11" x14ac:dyDescent="0.25">
      <c r="A71" s="180"/>
      <c r="B71" s="96"/>
      <c r="C71" s="254"/>
      <c r="D71" s="254"/>
      <c r="E71" s="254"/>
      <c r="F71" s="254"/>
      <c r="G71" s="254"/>
      <c r="H71" s="254"/>
      <c r="I71" s="254"/>
      <c r="J71" s="95"/>
      <c r="K71" s="180"/>
    </row>
    <row r="72" spans="1:11" x14ac:dyDescent="0.25">
      <c r="A72" s="180"/>
      <c r="B72" s="96"/>
      <c r="C72" s="254"/>
      <c r="D72" s="254"/>
      <c r="E72" s="254"/>
      <c r="F72" s="254"/>
      <c r="G72" s="254"/>
      <c r="H72" s="254"/>
      <c r="I72" s="254"/>
      <c r="J72" s="95"/>
      <c r="K72" s="180"/>
    </row>
    <row r="73" spans="1:11" x14ac:dyDescent="0.25">
      <c r="A73" s="180"/>
      <c r="B73" s="96"/>
      <c r="C73" s="254"/>
      <c r="D73" s="254"/>
      <c r="E73" s="254"/>
      <c r="F73" s="254"/>
      <c r="G73" s="254"/>
      <c r="H73" s="49"/>
      <c r="I73" s="49"/>
      <c r="J73" s="49"/>
      <c r="K73" s="180"/>
    </row>
    <row r="74" spans="1:11" ht="15" customHeight="1" x14ac:dyDescent="0.2">
      <c r="A74" s="180"/>
      <c r="B74" s="415" t="s">
        <v>497</v>
      </c>
      <c r="C74" s="416"/>
      <c r="D74" s="416"/>
      <c r="E74" s="416"/>
      <c r="F74" s="416"/>
      <c r="G74" s="416"/>
      <c r="H74" s="417"/>
      <c r="I74" s="417"/>
      <c r="J74" s="418"/>
      <c r="K74" s="180"/>
    </row>
    <row r="75" spans="1:11" ht="8.25" customHeight="1" x14ac:dyDescent="0.2">
      <c r="A75" s="180"/>
      <c r="B75" s="416"/>
      <c r="C75" s="416"/>
      <c r="D75" s="416"/>
      <c r="E75" s="416"/>
      <c r="F75" s="416"/>
      <c r="G75" s="416"/>
      <c r="H75" s="417"/>
      <c r="I75" s="417"/>
      <c r="J75" s="418"/>
      <c r="K75" s="180"/>
    </row>
    <row r="76" spans="1:11" ht="15" customHeight="1" thickBot="1" x14ac:dyDescent="0.25">
      <c r="A76" s="180"/>
      <c r="B76" s="303" t="s">
        <v>498</v>
      </c>
      <c r="C76" s="303"/>
      <c r="D76" s="303"/>
      <c r="E76" s="303"/>
      <c r="F76" s="303" t="s">
        <v>499</v>
      </c>
      <c r="G76" s="303"/>
      <c r="H76" s="303"/>
      <c r="I76" s="303" t="s">
        <v>488</v>
      </c>
      <c r="J76" s="303"/>
      <c r="K76" s="180"/>
    </row>
    <row r="77" spans="1:11" thickBot="1" x14ac:dyDescent="0.25">
      <c r="A77" s="180"/>
      <c r="B77" s="401"/>
      <c r="C77" s="409"/>
      <c r="D77" s="409"/>
      <c r="E77" s="409"/>
      <c r="F77" s="401"/>
      <c r="G77" s="402"/>
      <c r="H77" s="402"/>
      <c r="I77" s="397" t="s">
        <v>491</v>
      </c>
      <c r="J77" s="398"/>
      <c r="K77" s="180"/>
    </row>
    <row r="78" spans="1:11" thickBot="1" x14ac:dyDescent="0.25">
      <c r="A78" s="180"/>
      <c r="B78" s="409"/>
      <c r="C78" s="409"/>
      <c r="D78" s="409"/>
      <c r="E78" s="409"/>
      <c r="F78" s="402"/>
      <c r="G78" s="402"/>
      <c r="H78" s="402"/>
      <c r="I78" s="399"/>
      <c r="J78" s="400"/>
      <c r="K78" s="180"/>
    </row>
    <row r="79" spans="1:11" x14ac:dyDescent="0.25">
      <c r="A79" s="180"/>
      <c r="B79" s="97"/>
      <c r="C79" s="97"/>
      <c r="D79" s="97"/>
      <c r="E79" s="97"/>
      <c r="F79" s="56"/>
      <c r="G79" s="56"/>
      <c r="H79" s="56"/>
      <c r="I79" s="56"/>
      <c r="J79" s="56"/>
      <c r="K79" s="180"/>
    </row>
    <row r="80" spans="1:11" ht="7.5" customHeight="1" x14ac:dyDescent="0.2">
      <c r="A80" s="180"/>
      <c r="B80" s="180"/>
      <c r="C80" s="180"/>
      <c r="D80" s="180"/>
      <c r="E80" s="180"/>
      <c r="F80" s="180"/>
      <c r="G80" s="180"/>
      <c r="H80" s="180"/>
      <c r="I80" s="180"/>
      <c r="J80" s="180"/>
      <c r="K80" s="180"/>
    </row>
  </sheetData>
  <mergeCells count="34">
    <mergeCell ref="F5:G5"/>
    <mergeCell ref="F11:G11"/>
    <mergeCell ref="B9:B12"/>
    <mergeCell ref="F10:G10"/>
    <mergeCell ref="C3:I3"/>
    <mergeCell ref="F8:G8"/>
    <mergeCell ref="C6:E6"/>
    <mergeCell ref="F6:G6"/>
    <mergeCell ref="F7:G7"/>
    <mergeCell ref="H8:I8"/>
    <mergeCell ref="C5:E5"/>
    <mergeCell ref="B5:B8"/>
    <mergeCell ref="B21:J21"/>
    <mergeCell ref="H9:I9"/>
    <mergeCell ref="H10:I10"/>
    <mergeCell ref="H11:I11"/>
    <mergeCell ref="H12:I12"/>
    <mergeCell ref="F9:G9"/>
    <mergeCell ref="I77:J78"/>
    <mergeCell ref="F77:H78"/>
    <mergeCell ref="C7:E7"/>
    <mergeCell ref="C8:E8"/>
    <mergeCell ref="C9:E9"/>
    <mergeCell ref="B77:E78"/>
    <mergeCell ref="H7:I7"/>
    <mergeCell ref="G14:H14"/>
    <mergeCell ref="I14:J14"/>
    <mergeCell ref="B74:J75"/>
    <mergeCell ref="C10:E10"/>
    <mergeCell ref="C11:E11"/>
    <mergeCell ref="C12:E12"/>
    <mergeCell ref="B14:F14"/>
    <mergeCell ref="B22:J22"/>
    <mergeCell ref="F12:G12"/>
  </mergeCells>
  <pageMargins left="0.7" right="0.7" top="0.75" bottom="0.75" header="0.3" footer="0.3"/>
  <pageSetup paperSize="9" scale="6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tabColor theme="7" tint="0.79998168889431442"/>
    <pageSetUpPr fitToPage="1"/>
  </sheetPr>
  <dimension ref="A1:M90"/>
  <sheetViews>
    <sheetView showZeros="0" zoomScaleNormal="100" zoomScaleSheetLayoutView="85" workbookViewId="0">
      <selection activeCell="B5" sqref="B5:B8"/>
    </sheetView>
  </sheetViews>
  <sheetFormatPr defaultRowHeight="15.75" x14ac:dyDescent="0.25"/>
  <cols>
    <col min="1" max="1" width="1.42578125" style="1" customWidth="1"/>
    <col min="2" max="2" width="17.140625" customWidth="1"/>
    <col min="3" max="3" width="32.7109375" style="6" customWidth="1"/>
    <col min="4" max="4" width="21.5703125" style="8" customWidth="1"/>
    <col min="5" max="5" width="15.7109375" style="1" customWidth="1"/>
    <col min="6" max="6" width="17.5703125" style="1" customWidth="1"/>
    <col min="7" max="7" width="20.140625" style="1" customWidth="1"/>
    <col min="8" max="8" width="21.85546875" style="1" customWidth="1"/>
    <col min="9" max="9" width="1.42578125" style="1" customWidth="1"/>
    <col min="10" max="16384" width="9.140625" style="1"/>
  </cols>
  <sheetData>
    <row r="1" spans="1:13" ht="7.5" customHeight="1" x14ac:dyDescent="0.2">
      <c r="A1" s="180"/>
      <c r="B1" s="180"/>
      <c r="C1" s="180"/>
      <c r="D1" s="180"/>
      <c r="E1" s="180"/>
      <c r="F1" s="180"/>
      <c r="G1" s="180"/>
      <c r="H1" s="180"/>
      <c r="I1" s="180"/>
    </row>
    <row r="2" spans="1:13" x14ac:dyDescent="0.25">
      <c r="A2" s="180"/>
      <c r="B2" s="56"/>
      <c r="C2" s="64"/>
      <c r="D2" s="59"/>
      <c r="E2" s="60"/>
      <c r="F2" s="60"/>
      <c r="G2" s="60"/>
      <c r="H2" s="67"/>
      <c r="I2" s="180"/>
    </row>
    <row r="3" spans="1:13" x14ac:dyDescent="0.25">
      <c r="A3" s="180"/>
      <c r="B3" s="56"/>
      <c r="C3" s="50"/>
      <c r="D3" s="51"/>
      <c r="E3" s="49"/>
      <c r="F3" s="49"/>
      <c r="G3" s="49"/>
      <c r="H3" s="69"/>
      <c r="I3" s="180"/>
    </row>
    <row r="4" spans="1:13" ht="30" customHeight="1" thickBot="1" x14ac:dyDescent="0.4">
      <c r="A4" s="180"/>
      <c r="B4" s="49"/>
      <c r="C4" s="50"/>
      <c r="D4" s="53"/>
      <c r="E4" s="49"/>
      <c r="F4" s="49"/>
      <c r="G4" s="49"/>
      <c r="H4" s="69"/>
      <c r="I4" s="180"/>
    </row>
    <row r="5" spans="1:13" ht="15" customHeight="1" thickBot="1" x14ac:dyDescent="0.25">
      <c r="A5" s="180"/>
      <c r="B5" s="461" t="s">
        <v>470</v>
      </c>
      <c r="C5" s="297" t="s">
        <v>42</v>
      </c>
      <c r="D5" s="433" t="s">
        <v>50</v>
      </c>
      <c r="E5" s="465"/>
      <c r="F5" s="293" t="s">
        <v>500</v>
      </c>
      <c r="G5" s="195" t="s">
        <v>442</v>
      </c>
      <c r="H5" s="196" t="s">
        <v>472</v>
      </c>
      <c r="I5" s="180"/>
    </row>
    <row r="6" spans="1:13" thickBot="1" x14ac:dyDescent="0.3">
      <c r="A6" s="180"/>
      <c r="B6" s="462"/>
      <c r="C6" s="296">
        <f>Utställare</f>
        <v>0</v>
      </c>
      <c r="D6" s="441">
        <f>Kontaktperson</f>
        <v>0</v>
      </c>
      <c r="E6" s="440"/>
      <c r="F6" s="296">
        <f>Monternr</f>
        <v>0</v>
      </c>
      <c r="G6" s="296">
        <f>Monterstrl</f>
        <v>0</v>
      </c>
      <c r="H6" s="197">
        <f>KVM</f>
        <v>0</v>
      </c>
      <c r="I6" s="180"/>
      <c r="J6"/>
    </row>
    <row r="7" spans="1:13" thickBot="1" x14ac:dyDescent="0.3">
      <c r="A7" s="180"/>
      <c r="B7" s="463"/>
      <c r="C7" s="297" t="s">
        <v>65</v>
      </c>
      <c r="D7" s="293" t="s">
        <v>441</v>
      </c>
      <c r="E7" s="293"/>
      <c r="F7" s="198" t="s">
        <v>53</v>
      </c>
      <c r="G7" s="198"/>
      <c r="H7" s="199" t="s">
        <v>473</v>
      </c>
      <c r="I7" s="180"/>
      <c r="J7"/>
      <c r="M7"/>
    </row>
    <row r="8" spans="1:13" ht="15" thickBot="1" x14ac:dyDescent="0.25">
      <c r="A8" s="180"/>
      <c r="B8" s="464"/>
      <c r="C8" s="296">
        <f>'1. Din företagsfakta'!C29:D29</f>
        <v>0</v>
      </c>
      <c r="D8" s="295">
        <f>Tel_Direkt</f>
        <v>0</v>
      </c>
      <c r="E8" s="295"/>
      <c r="F8" s="302">
        <f>Mobilnummer</f>
        <v>0</v>
      </c>
      <c r="G8" s="302"/>
      <c r="H8" s="200">
        <f>Ankomst</f>
        <v>0</v>
      </c>
      <c r="I8" s="180"/>
      <c r="J8" s="46"/>
      <c r="M8" s="34"/>
    </row>
    <row r="9" spans="1:13" thickBot="1" x14ac:dyDescent="0.25">
      <c r="A9" s="180"/>
      <c r="B9" s="435" t="s">
        <v>474</v>
      </c>
      <c r="C9" s="201" t="s">
        <v>475</v>
      </c>
      <c r="D9" s="410" t="s">
        <v>476</v>
      </c>
      <c r="E9" s="458"/>
      <c r="F9" s="198" t="s">
        <v>477</v>
      </c>
      <c r="G9" s="293"/>
      <c r="H9" s="199" t="s">
        <v>48</v>
      </c>
      <c r="I9" s="180"/>
      <c r="J9" s="47"/>
    </row>
    <row r="10" spans="1:13" ht="15" thickBot="1" x14ac:dyDescent="0.25">
      <c r="A10" s="180"/>
      <c r="B10" s="446"/>
      <c r="C10" s="301">
        <f>Annan_betalningsmottagare</f>
        <v>0</v>
      </c>
      <c r="D10" s="301">
        <f>Avvikande_adress</f>
        <v>0</v>
      </c>
      <c r="E10" s="303"/>
      <c r="F10" s="301">
        <f>Avvikande_postnr.</f>
        <v>0</v>
      </c>
      <c r="G10" s="301"/>
      <c r="H10" s="202">
        <f>Avvikande_ort</f>
        <v>0</v>
      </c>
      <c r="I10" s="180"/>
    </row>
    <row r="11" spans="1:13" ht="15" thickBot="1" x14ac:dyDescent="0.25">
      <c r="A11" s="180"/>
      <c r="B11" s="447"/>
      <c r="C11" s="297" t="s">
        <v>478</v>
      </c>
      <c r="D11" s="433" t="s">
        <v>479</v>
      </c>
      <c r="E11" s="466"/>
      <c r="F11" s="198" t="s">
        <v>480</v>
      </c>
      <c r="G11" s="293"/>
      <c r="H11" s="196" t="s">
        <v>481</v>
      </c>
      <c r="I11" s="180"/>
    </row>
    <row r="12" spans="1:13" ht="15" thickBot="1" x14ac:dyDescent="0.25">
      <c r="A12" s="180"/>
      <c r="B12" s="448"/>
      <c r="C12" s="203">
        <f>Avvikande_org.nr</f>
        <v>0</v>
      </c>
      <c r="D12" s="467">
        <f>Avvikande_epost</f>
        <v>0</v>
      </c>
      <c r="E12" s="467"/>
      <c r="F12" s="300">
        <f>Avvikande_telnr.</f>
        <v>0</v>
      </c>
      <c r="G12" s="300"/>
      <c r="H12" s="204">
        <f>Avvikande_faxnr</f>
        <v>0</v>
      </c>
      <c r="I12" s="180"/>
    </row>
    <row r="13" spans="1:13" ht="15" x14ac:dyDescent="0.2">
      <c r="A13" s="180"/>
      <c r="B13" s="49"/>
      <c r="C13" s="50"/>
      <c r="D13" s="51"/>
      <c r="E13" s="49"/>
      <c r="F13" s="49"/>
      <c r="G13" s="49"/>
      <c r="H13" s="69"/>
      <c r="I13" s="180"/>
    </row>
    <row r="14" spans="1:13" ht="15" x14ac:dyDescent="0.2">
      <c r="A14" s="180"/>
      <c r="B14" s="49"/>
      <c r="C14" s="50"/>
      <c r="D14" s="51"/>
      <c r="E14" s="49"/>
      <c r="F14" s="49"/>
      <c r="G14" s="49"/>
      <c r="H14" s="69"/>
      <c r="I14" s="180"/>
    </row>
    <row r="15" spans="1:13" ht="15" x14ac:dyDescent="0.2">
      <c r="A15" s="180"/>
      <c r="B15" s="49"/>
      <c r="C15" s="50"/>
      <c r="D15" s="51"/>
      <c r="E15" s="49"/>
      <c r="F15" s="49"/>
      <c r="G15" s="49"/>
      <c r="H15" s="69"/>
      <c r="I15" s="180"/>
    </row>
    <row r="16" spans="1:13" ht="15" x14ac:dyDescent="0.2">
      <c r="A16" s="180"/>
      <c r="B16" s="49"/>
      <c r="C16" s="50"/>
      <c r="D16" s="51"/>
      <c r="E16" s="49"/>
      <c r="F16" s="49"/>
      <c r="G16" s="49"/>
      <c r="H16" s="69"/>
      <c r="I16" s="180"/>
    </row>
    <row r="17" spans="1:9" ht="15" x14ac:dyDescent="0.2">
      <c r="A17" s="180"/>
      <c r="B17" s="49"/>
      <c r="C17" s="50"/>
      <c r="D17" s="51"/>
      <c r="E17" s="49"/>
      <c r="F17" s="49"/>
      <c r="G17" s="49"/>
      <c r="H17" s="69"/>
      <c r="I17" s="180"/>
    </row>
    <row r="18" spans="1:9" ht="15" x14ac:dyDescent="0.2">
      <c r="A18" s="180"/>
      <c r="B18" s="49"/>
      <c r="C18" s="50"/>
      <c r="D18" s="51"/>
      <c r="E18" s="49"/>
      <c r="F18" s="49"/>
      <c r="G18" s="49"/>
      <c r="H18" s="69"/>
      <c r="I18" s="180"/>
    </row>
    <row r="19" spans="1:9" ht="15" x14ac:dyDescent="0.2">
      <c r="A19" s="180"/>
      <c r="B19" s="49"/>
      <c r="C19" s="50"/>
      <c r="D19" s="51"/>
      <c r="E19" s="49"/>
      <c r="F19" s="49"/>
      <c r="G19" s="49"/>
      <c r="H19" s="69"/>
      <c r="I19" s="180"/>
    </row>
    <row r="20" spans="1:9" ht="15" x14ac:dyDescent="0.2">
      <c r="A20" s="180"/>
      <c r="B20" s="49"/>
      <c r="C20" s="50"/>
      <c r="D20" s="51"/>
      <c r="E20" s="49"/>
      <c r="F20" s="49"/>
      <c r="G20" s="49"/>
      <c r="H20" s="69"/>
      <c r="I20" s="180"/>
    </row>
    <row r="21" spans="1:9" ht="15" x14ac:dyDescent="0.2">
      <c r="A21" s="180"/>
      <c r="B21" s="49"/>
      <c r="C21" s="50"/>
      <c r="D21" s="51"/>
      <c r="E21" s="49"/>
      <c r="F21" s="49"/>
      <c r="G21" s="49"/>
      <c r="H21" s="69"/>
      <c r="I21" s="180"/>
    </row>
    <row r="22" spans="1:9" ht="15" x14ac:dyDescent="0.2">
      <c r="A22" s="180"/>
      <c r="B22" s="49"/>
      <c r="C22" s="50"/>
      <c r="D22" s="51"/>
      <c r="E22" s="49"/>
      <c r="F22" s="49"/>
      <c r="G22" s="49"/>
      <c r="H22" s="69"/>
      <c r="I22" s="180"/>
    </row>
    <row r="23" spans="1:9" ht="15" x14ac:dyDescent="0.2">
      <c r="A23" s="180"/>
      <c r="B23" s="49"/>
      <c r="C23" s="50"/>
      <c r="D23" s="51"/>
      <c r="E23" s="49"/>
      <c r="F23" s="49"/>
      <c r="G23" s="49"/>
      <c r="H23" s="69"/>
      <c r="I23" s="180"/>
    </row>
    <row r="24" spans="1:9" ht="15" x14ac:dyDescent="0.2">
      <c r="A24" s="180"/>
      <c r="B24" s="49"/>
      <c r="C24" s="50"/>
      <c r="D24" s="51"/>
      <c r="E24" s="49"/>
      <c r="F24" s="49"/>
      <c r="G24" s="49"/>
      <c r="H24" s="69"/>
      <c r="I24" s="180"/>
    </row>
    <row r="25" spans="1:9" ht="15" x14ac:dyDescent="0.2">
      <c r="A25" s="180"/>
      <c r="B25" s="49"/>
      <c r="C25" s="50"/>
      <c r="D25" s="51"/>
      <c r="E25" s="49"/>
      <c r="F25" s="49"/>
      <c r="G25" s="49"/>
      <c r="H25" s="69"/>
      <c r="I25" s="180"/>
    </row>
    <row r="26" spans="1:9" ht="15" x14ac:dyDescent="0.2">
      <c r="A26" s="180"/>
      <c r="B26" s="49"/>
      <c r="C26" s="50"/>
      <c r="D26" s="51"/>
      <c r="E26" s="49"/>
      <c r="F26" s="49"/>
      <c r="G26" s="49"/>
      <c r="H26" s="69"/>
      <c r="I26" s="180"/>
    </row>
    <row r="27" spans="1:9" ht="15" x14ac:dyDescent="0.2">
      <c r="A27" s="180"/>
      <c r="B27" s="49"/>
      <c r="C27" s="50"/>
      <c r="D27" s="51"/>
      <c r="E27" s="49"/>
      <c r="F27" s="49"/>
      <c r="G27" s="49"/>
      <c r="H27" s="69"/>
      <c r="I27" s="180"/>
    </row>
    <row r="28" spans="1:9" ht="15" x14ac:dyDescent="0.2">
      <c r="A28" s="180"/>
      <c r="B28" s="49"/>
      <c r="C28" s="50"/>
      <c r="D28" s="51"/>
      <c r="E28" s="49"/>
      <c r="F28" s="49"/>
      <c r="G28" s="49"/>
      <c r="H28" s="69"/>
      <c r="I28" s="180"/>
    </row>
    <row r="29" spans="1:9" ht="18.75" x14ac:dyDescent="0.3">
      <c r="A29" s="180"/>
      <c r="B29" s="205" t="s">
        <v>501</v>
      </c>
      <c r="C29" s="206"/>
      <c r="D29" s="55"/>
      <c r="E29" s="56"/>
      <c r="F29" s="49"/>
      <c r="G29" s="49"/>
      <c r="H29" s="69"/>
      <c r="I29" s="180"/>
    </row>
    <row r="30" spans="1:9" thickBot="1" x14ac:dyDescent="0.25">
      <c r="A30" s="180"/>
      <c r="B30" s="49"/>
      <c r="C30" s="50"/>
      <c r="D30" s="49"/>
      <c r="E30" s="49"/>
      <c r="F30" s="49"/>
      <c r="G30" s="49"/>
      <c r="H30" s="69"/>
      <c r="I30" s="180"/>
    </row>
    <row r="31" spans="1:9" ht="14.25" customHeight="1" x14ac:dyDescent="0.2">
      <c r="A31" s="180"/>
      <c r="B31" s="449" t="s">
        <v>502</v>
      </c>
      <c r="C31" s="450"/>
      <c r="D31" s="450"/>
      <c r="E31" s="450"/>
      <c r="F31" s="450"/>
      <c r="G31" s="450"/>
      <c r="H31" s="451"/>
      <c r="I31" s="180"/>
    </row>
    <row r="32" spans="1:9" ht="14.25" customHeight="1" x14ac:dyDescent="0.2">
      <c r="A32" s="180"/>
      <c r="B32" s="452"/>
      <c r="C32" s="453"/>
      <c r="D32" s="453"/>
      <c r="E32" s="453"/>
      <c r="F32" s="453"/>
      <c r="G32" s="453"/>
      <c r="H32" s="454"/>
      <c r="I32" s="180"/>
    </row>
    <row r="33" spans="1:9" ht="14.25" customHeight="1" x14ac:dyDescent="0.2">
      <c r="A33" s="180"/>
      <c r="B33" s="452"/>
      <c r="C33" s="453"/>
      <c r="D33" s="453"/>
      <c r="E33" s="453"/>
      <c r="F33" s="453"/>
      <c r="G33" s="453"/>
      <c r="H33" s="454"/>
      <c r="I33" s="180"/>
    </row>
    <row r="34" spans="1:9" ht="14.25" customHeight="1" x14ac:dyDescent="0.2">
      <c r="A34" s="180"/>
      <c r="B34" s="452"/>
      <c r="C34" s="453"/>
      <c r="D34" s="453"/>
      <c r="E34" s="453"/>
      <c r="F34" s="453"/>
      <c r="G34" s="453"/>
      <c r="H34" s="454"/>
      <c r="I34" s="180"/>
    </row>
    <row r="35" spans="1:9" ht="14.25" customHeight="1" x14ac:dyDescent="0.2">
      <c r="A35" s="180"/>
      <c r="B35" s="452"/>
      <c r="C35" s="453"/>
      <c r="D35" s="453"/>
      <c r="E35" s="453"/>
      <c r="F35" s="453"/>
      <c r="G35" s="453"/>
      <c r="H35" s="454"/>
      <c r="I35" s="180"/>
    </row>
    <row r="36" spans="1:9" ht="14.25" customHeight="1" x14ac:dyDescent="0.2">
      <c r="A36" s="180"/>
      <c r="B36" s="452"/>
      <c r="C36" s="453"/>
      <c r="D36" s="453"/>
      <c r="E36" s="453"/>
      <c r="F36" s="453"/>
      <c r="G36" s="453"/>
      <c r="H36" s="454"/>
      <c r="I36" s="180"/>
    </row>
    <row r="37" spans="1:9" ht="14.25" customHeight="1" x14ac:dyDescent="0.2">
      <c r="A37" s="180"/>
      <c r="B37" s="452"/>
      <c r="C37" s="453"/>
      <c r="D37" s="453"/>
      <c r="E37" s="453"/>
      <c r="F37" s="453"/>
      <c r="G37" s="453"/>
      <c r="H37" s="454"/>
      <c r="I37" s="180"/>
    </row>
    <row r="38" spans="1:9" ht="14.25" customHeight="1" x14ac:dyDescent="0.2">
      <c r="A38" s="180"/>
      <c r="B38" s="452"/>
      <c r="C38" s="453"/>
      <c r="D38" s="453"/>
      <c r="E38" s="453"/>
      <c r="F38" s="453"/>
      <c r="G38" s="453"/>
      <c r="H38" s="454"/>
      <c r="I38" s="180"/>
    </row>
    <row r="39" spans="1:9" ht="14.25" customHeight="1" thickBot="1" x14ac:dyDescent="0.25">
      <c r="A39" s="180"/>
      <c r="B39" s="455"/>
      <c r="C39" s="456"/>
      <c r="D39" s="456"/>
      <c r="E39" s="456"/>
      <c r="F39" s="456"/>
      <c r="G39" s="456"/>
      <c r="H39" s="457"/>
      <c r="I39" s="180"/>
    </row>
    <row r="40" spans="1:9" ht="15" x14ac:dyDescent="0.2">
      <c r="A40" s="180"/>
      <c r="B40" s="49"/>
      <c r="C40" s="50"/>
      <c r="D40" s="49"/>
      <c r="E40" s="49"/>
      <c r="F40" s="49"/>
      <c r="G40" s="49"/>
      <c r="H40" s="69"/>
      <c r="I40" s="180"/>
    </row>
    <row r="41" spans="1:9" ht="15" x14ac:dyDescent="0.2">
      <c r="A41" s="180"/>
      <c r="B41" s="49"/>
      <c r="C41" s="50"/>
      <c r="D41" s="49"/>
      <c r="E41" s="49"/>
      <c r="F41" s="49"/>
      <c r="G41" s="49"/>
      <c r="H41" s="69"/>
      <c r="I41" s="180"/>
    </row>
    <row r="42" spans="1:9" ht="15" x14ac:dyDescent="0.2">
      <c r="A42" s="180"/>
      <c r="B42" s="49"/>
      <c r="C42" s="50"/>
      <c r="D42" s="49"/>
      <c r="E42" s="49"/>
      <c r="F42" s="49"/>
      <c r="G42" s="49"/>
      <c r="H42" s="69"/>
      <c r="I42" s="180"/>
    </row>
    <row r="43" spans="1:9" ht="15" x14ac:dyDescent="0.2">
      <c r="A43" s="180"/>
      <c r="B43" s="49"/>
      <c r="C43" s="50"/>
      <c r="D43" s="49"/>
      <c r="E43" s="49"/>
      <c r="F43" s="49"/>
      <c r="G43" s="49"/>
      <c r="H43" s="69"/>
      <c r="I43" s="180"/>
    </row>
    <row r="44" spans="1:9" ht="15" x14ac:dyDescent="0.2">
      <c r="A44" s="180"/>
      <c r="B44" s="49"/>
      <c r="C44" s="50"/>
      <c r="D44" s="49"/>
      <c r="E44" s="49"/>
      <c r="F44" s="49"/>
      <c r="G44" s="49"/>
      <c r="H44" s="69"/>
      <c r="I44" s="180"/>
    </row>
    <row r="45" spans="1:9" ht="15" x14ac:dyDescent="0.2">
      <c r="A45" s="180"/>
      <c r="B45" s="49"/>
      <c r="C45" s="50"/>
      <c r="D45" s="49"/>
      <c r="E45" s="49"/>
      <c r="F45" s="49"/>
      <c r="G45" s="49"/>
      <c r="H45" s="69"/>
      <c r="I45" s="180"/>
    </row>
    <row r="46" spans="1:9" ht="15" x14ac:dyDescent="0.2">
      <c r="A46" s="180"/>
      <c r="B46" s="49"/>
      <c r="C46" s="50"/>
      <c r="D46" s="49"/>
      <c r="E46" s="49"/>
      <c r="F46" s="49"/>
      <c r="G46" s="49"/>
      <c r="H46" s="69"/>
      <c r="I46" s="180"/>
    </row>
    <row r="47" spans="1:9" ht="15" x14ac:dyDescent="0.2">
      <c r="A47" s="180"/>
      <c r="B47" s="49"/>
      <c r="C47" s="50"/>
      <c r="D47" s="49"/>
      <c r="E47" s="49"/>
      <c r="F47" s="49"/>
      <c r="G47" s="49"/>
      <c r="H47" s="69"/>
      <c r="I47" s="180"/>
    </row>
    <row r="48" spans="1:9" ht="15" x14ac:dyDescent="0.2">
      <c r="A48" s="180"/>
      <c r="B48" s="49"/>
      <c r="C48" s="62"/>
      <c r="D48" s="51"/>
      <c r="E48" s="49"/>
      <c r="F48" s="49"/>
      <c r="G48" s="49"/>
      <c r="H48" s="69"/>
      <c r="I48" s="180"/>
    </row>
    <row r="49" spans="1:9" ht="15" x14ac:dyDescent="0.2">
      <c r="A49" s="180"/>
      <c r="B49" s="49"/>
      <c r="C49" s="62"/>
      <c r="D49" s="51"/>
      <c r="E49" s="49"/>
      <c r="F49" s="49"/>
      <c r="G49" s="49"/>
      <c r="H49" s="69"/>
      <c r="I49" s="180"/>
    </row>
    <row r="50" spans="1:9" ht="15" x14ac:dyDescent="0.2">
      <c r="A50" s="180"/>
      <c r="B50" s="49"/>
      <c r="C50" s="62"/>
      <c r="D50" s="51"/>
      <c r="E50" s="49"/>
      <c r="F50" s="49"/>
      <c r="G50" s="49"/>
      <c r="H50" s="69"/>
      <c r="I50" s="180"/>
    </row>
    <row r="51" spans="1:9" ht="15" x14ac:dyDescent="0.2">
      <c r="A51" s="180"/>
      <c r="B51" s="49"/>
      <c r="C51" s="62"/>
      <c r="D51" s="51"/>
      <c r="E51" s="49"/>
      <c r="F51" s="49"/>
      <c r="G51" s="49"/>
      <c r="H51" s="69"/>
      <c r="I51" s="180"/>
    </row>
    <row r="52" spans="1:9" ht="15" x14ac:dyDescent="0.2">
      <c r="A52" s="180"/>
      <c r="B52" s="49"/>
      <c r="C52" s="62"/>
      <c r="D52" s="51"/>
      <c r="E52" s="49"/>
      <c r="F52" s="49"/>
      <c r="G52" s="49"/>
      <c r="H52" s="69"/>
      <c r="I52" s="180"/>
    </row>
    <row r="53" spans="1:9" ht="15" x14ac:dyDescent="0.2">
      <c r="A53" s="180"/>
      <c r="B53" s="49"/>
      <c r="C53" s="62"/>
      <c r="D53" s="51"/>
      <c r="E53" s="49"/>
      <c r="F53" s="49"/>
      <c r="G53" s="49"/>
      <c r="H53" s="69"/>
      <c r="I53" s="180"/>
    </row>
    <row r="54" spans="1:9" ht="15" x14ac:dyDescent="0.2">
      <c r="A54" s="180"/>
      <c r="B54" s="49"/>
      <c r="C54" s="62"/>
      <c r="D54" s="51"/>
      <c r="E54" s="49"/>
      <c r="F54" s="49"/>
      <c r="G54" s="49"/>
      <c r="H54" s="69"/>
      <c r="I54" s="180"/>
    </row>
    <row r="55" spans="1:9" ht="15" x14ac:dyDescent="0.2">
      <c r="A55" s="180"/>
      <c r="B55" s="49"/>
      <c r="C55" s="62"/>
      <c r="D55" s="51"/>
      <c r="E55" s="49"/>
      <c r="F55" s="49"/>
      <c r="G55" s="49"/>
      <c r="H55" s="69"/>
      <c r="I55" s="180"/>
    </row>
    <row r="56" spans="1:9" ht="15" x14ac:dyDescent="0.2">
      <c r="A56" s="180"/>
      <c r="B56" s="49"/>
      <c r="C56" s="62"/>
      <c r="D56" s="51"/>
      <c r="E56" s="49"/>
      <c r="F56" s="49"/>
      <c r="G56" s="49"/>
      <c r="H56" s="69"/>
      <c r="I56" s="180"/>
    </row>
    <row r="57" spans="1:9" ht="15" x14ac:dyDescent="0.2">
      <c r="A57" s="180"/>
      <c r="B57" s="49"/>
      <c r="C57" s="62"/>
      <c r="D57" s="51"/>
      <c r="E57" s="49"/>
      <c r="F57" s="49"/>
      <c r="G57" s="49"/>
      <c r="H57" s="69"/>
      <c r="I57" s="180"/>
    </row>
    <row r="58" spans="1:9" ht="15" x14ac:dyDescent="0.2">
      <c r="A58" s="180"/>
      <c r="B58" s="49"/>
      <c r="C58" s="62"/>
      <c r="D58" s="51"/>
      <c r="E58" s="49"/>
      <c r="F58" s="49"/>
      <c r="G58" s="49"/>
      <c r="H58" s="69"/>
      <c r="I58" s="180"/>
    </row>
    <row r="59" spans="1:9" ht="15" x14ac:dyDescent="0.2">
      <c r="A59" s="180"/>
      <c r="B59" s="49"/>
      <c r="C59" s="62"/>
      <c r="D59" s="51"/>
      <c r="E59" s="49"/>
      <c r="F59" s="49"/>
      <c r="G59" s="49"/>
      <c r="H59" s="69"/>
      <c r="I59" s="180"/>
    </row>
    <row r="60" spans="1:9" ht="15" x14ac:dyDescent="0.2">
      <c r="A60" s="180"/>
      <c r="B60" s="49"/>
      <c r="C60" s="62"/>
      <c r="D60" s="51"/>
      <c r="E60" s="49"/>
      <c r="F60" s="49"/>
      <c r="G60" s="49"/>
      <c r="H60" s="69"/>
      <c r="I60" s="180"/>
    </row>
    <row r="61" spans="1:9" ht="15" x14ac:dyDescent="0.2">
      <c r="A61" s="180"/>
      <c r="B61" s="49"/>
      <c r="C61" s="62"/>
      <c r="D61" s="51"/>
      <c r="E61" s="49"/>
      <c r="F61" s="49"/>
      <c r="G61" s="49"/>
      <c r="H61" s="69"/>
      <c r="I61" s="180"/>
    </row>
    <row r="62" spans="1:9" ht="15" x14ac:dyDescent="0.2">
      <c r="A62" s="180"/>
      <c r="B62" s="49"/>
      <c r="C62" s="62"/>
      <c r="D62" s="51"/>
      <c r="E62" s="49"/>
      <c r="F62" s="49"/>
      <c r="G62" s="49"/>
      <c r="H62" s="69"/>
      <c r="I62" s="180"/>
    </row>
    <row r="63" spans="1:9" ht="15" x14ac:dyDescent="0.2">
      <c r="A63" s="180"/>
      <c r="B63" s="49"/>
      <c r="C63" s="62"/>
      <c r="D63" s="51"/>
      <c r="E63" s="49"/>
      <c r="F63" s="49"/>
      <c r="G63" s="49"/>
      <c r="H63" s="69"/>
      <c r="I63" s="180"/>
    </row>
    <row r="64" spans="1:9" ht="15" x14ac:dyDescent="0.2">
      <c r="A64" s="180"/>
      <c r="B64" s="49"/>
      <c r="C64" s="62"/>
      <c r="D64" s="51"/>
      <c r="E64" s="49"/>
      <c r="F64" s="49"/>
      <c r="G64" s="49"/>
      <c r="H64" s="69"/>
      <c r="I64" s="180"/>
    </row>
    <row r="65" spans="1:9" ht="15" x14ac:dyDescent="0.2">
      <c r="A65" s="180"/>
      <c r="B65" s="49"/>
      <c r="C65" s="62"/>
      <c r="D65" s="51"/>
      <c r="E65" s="49"/>
      <c r="F65" s="49"/>
      <c r="G65" s="49"/>
      <c r="H65" s="69"/>
      <c r="I65" s="180"/>
    </row>
    <row r="66" spans="1:9" ht="15" x14ac:dyDescent="0.2">
      <c r="A66" s="180"/>
      <c r="B66" s="49"/>
      <c r="C66" s="62"/>
      <c r="D66" s="51"/>
      <c r="E66" s="49"/>
      <c r="F66" s="49"/>
      <c r="G66" s="49"/>
      <c r="H66" s="69"/>
      <c r="I66" s="180"/>
    </row>
    <row r="67" spans="1:9" ht="15" x14ac:dyDescent="0.2">
      <c r="A67" s="180"/>
      <c r="B67" s="49"/>
      <c r="C67" s="62"/>
      <c r="D67" s="51"/>
      <c r="E67" s="49"/>
      <c r="F67" s="49"/>
      <c r="G67" s="49"/>
      <c r="H67" s="69"/>
      <c r="I67" s="180"/>
    </row>
    <row r="68" spans="1:9" ht="15" x14ac:dyDescent="0.2">
      <c r="A68" s="180"/>
      <c r="B68" s="49"/>
      <c r="C68" s="62"/>
      <c r="D68" s="51"/>
      <c r="E68" s="49"/>
      <c r="F68" s="49"/>
      <c r="G68" s="49"/>
      <c r="H68" s="69"/>
      <c r="I68" s="180"/>
    </row>
    <row r="69" spans="1:9" ht="15" x14ac:dyDescent="0.2">
      <c r="A69" s="180"/>
      <c r="B69" s="49"/>
      <c r="C69" s="62"/>
      <c r="D69" s="51"/>
      <c r="E69" s="49"/>
      <c r="F69" s="49"/>
      <c r="G69" s="49"/>
      <c r="H69" s="69"/>
      <c r="I69" s="180"/>
    </row>
    <row r="70" spans="1:9" ht="14.25" x14ac:dyDescent="0.2">
      <c r="A70" s="180"/>
      <c r="B70" s="49"/>
      <c r="C70" s="49"/>
      <c r="D70" s="51"/>
      <c r="E70" s="49"/>
      <c r="F70" s="49"/>
      <c r="G70" s="49"/>
      <c r="H70" s="69"/>
      <c r="I70" s="180"/>
    </row>
    <row r="71" spans="1:9" ht="18.75" x14ac:dyDescent="0.3">
      <c r="A71" s="180"/>
      <c r="B71" s="468" t="s">
        <v>503</v>
      </c>
      <c r="C71" s="469"/>
      <c r="D71" s="51"/>
      <c r="E71" s="49"/>
      <c r="F71" s="49"/>
      <c r="G71" s="49"/>
      <c r="H71" s="69"/>
      <c r="I71" s="180"/>
    </row>
    <row r="72" spans="1:9" s="258" customFormat="1" ht="19.5" thickBot="1" x14ac:dyDescent="0.35">
      <c r="A72" s="257"/>
      <c r="B72" s="225"/>
      <c r="C72" s="225"/>
      <c r="D72" s="224"/>
      <c r="E72" s="255" t="s">
        <v>504</v>
      </c>
      <c r="F72" s="475" t="s">
        <v>505</v>
      </c>
      <c r="G72" s="476"/>
      <c r="H72" s="256" t="s">
        <v>488</v>
      </c>
      <c r="I72" s="257"/>
    </row>
    <row r="73" spans="1:9" ht="24.75" customHeight="1" thickBot="1" x14ac:dyDescent="0.25">
      <c r="A73" s="180"/>
      <c r="B73" s="459" t="s">
        <v>506</v>
      </c>
      <c r="C73" s="460"/>
      <c r="D73" s="460"/>
      <c r="E73" s="470"/>
      <c r="F73" s="472" t="s">
        <v>507</v>
      </c>
      <c r="G73" s="472"/>
      <c r="H73" s="473" t="s">
        <v>491</v>
      </c>
      <c r="I73" s="180"/>
    </row>
    <row r="74" spans="1:9" ht="24.75" customHeight="1" thickBot="1" x14ac:dyDescent="0.25">
      <c r="A74" s="180"/>
      <c r="B74" s="460"/>
      <c r="C74" s="460"/>
      <c r="D74" s="460"/>
      <c r="E74" s="471"/>
      <c r="F74" s="472"/>
      <c r="G74" s="472"/>
      <c r="H74" s="474"/>
      <c r="I74" s="180"/>
    </row>
    <row r="75" spans="1:9" ht="24.75" customHeight="1" thickBot="1" x14ac:dyDescent="0.25">
      <c r="A75" s="180"/>
      <c r="B75" s="459" t="s">
        <v>508</v>
      </c>
      <c r="C75" s="460"/>
      <c r="D75" s="460"/>
      <c r="E75" s="470"/>
      <c r="F75" s="472" t="s">
        <v>509</v>
      </c>
      <c r="G75" s="472"/>
      <c r="H75" s="473" t="s">
        <v>491</v>
      </c>
      <c r="I75" s="180"/>
    </row>
    <row r="76" spans="1:9" ht="24.75" customHeight="1" thickBot="1" x14ac:dyDescent="0.25">
      <c r="A76" s="180"/>
      <c r="B76" s="460"/>
      <c r="C76" s="460"/>
      <c r="D76" s="460"/>
      <c r="E76" s="471"/>
      <c r="F76" s="472"/>
      <c r="G76" s="472"/>
      <c r="H76" s="474"/>
      <c r="I76" s="180"/>
    </row>
    <row r="77" spans="1:9" ht="24.75" customHeight="1" thickBot="1" x14ac:dyDescent="0.25">
      <c r="A77" s="180"/>
      <c r="B77" s="459" t="s">
        <v>510</v>
      </c>
      <c r="C77" s="460"/>
      <c r="D77" s="460"/>
      <c r="E77" s="470"/>
      <c r="F77" s="472" t="s">
        <v>511</v>
      </c>
      <c r="G77" s="472"/>
      <c r="H77" s="473" t="s">
        <v>491</v>
      </c>
      <c r="I77" s="180"/>
    </row>
    <row r="78" spans="1:9" ht="24.75" customHeight="1" thickBot="1" x14ac:dyDescent="0.25">
      <c r="A78" s="180"/>
      <c r="B78" s="460"/>
      <c r="C78" s="460"/>
      <c r="D78" s="460"/>
      <c r="E78" s="471"/>
      <c r="F78" s="472"/>
      <c r="G78" s="472"/>
      <c r="H78" s="474"/>
      <c r="I78" s="180"/>
    </row>
    <row r="79" spans="1:9" ht="21.75" customHeight="1" thickBot="1" x14ac:dyDescent="0.25">
      <c r="A79" s="180"/>
      <c r="B79" s="460"/>
      <c r="C79" s="460"/>
      <c r="D79" s="460"/>
      <c r="E79" s="471"/>
      <c r="F79" s="477"/>
      <c r="G79" s="477"/>
      <c r="H79" s="474"/>
      <c r="I79" s="180"/>
    </row>
    <row r="80" spans="1:9" ht="14.25" customHeight="1" thickBot="1" x14ac:dyDescent="0.25">
      <c r="A80" s="180"/>
      <c r="B80" s="460"/>
      <c r="C80" s="460"/>
      <c r="D80" s="460"/>
      <c r="E80" s="471"/>
      <c r="F80" s="477"/>
      <c r="G80" s="477"/>
      <c r="H80" s="474"/>
      <c r="I80" s="180"/>
    </row>
    <row r="81" spans="1:9" ht="26.25" customHeight="1" thickBot="1" x14ac:dyDescent="0.25">
      <c r="A81" s="180"/>
      <c r="B81" s="460"/>
      <c r="C81" s="460"/>
      <c r="D81" s="460"/>
      <c r="E81" s="471"/>
      <c r="F81" s="477"/>
      <c r="G81" s="477"/>
      <c r="H81" s="474"/>
      <c r="I81" s="180"/>
    </row>
    <row r="82" spans="1:9" ht="15" x14ac:dyDescent="0.25">
      <c r="A82" s="180"/>
      <c r="B82" s="56"/>
      <c r="C82" s="56"/>
      <c r="D82" s="56"/>
      <c r="E82" s="49"/>
      <c r="F82" s="49"/>
      <c r="G82" s="49"/>
      <c r="H82" s="49"/>
      <c r="I82" s="180"/>
    </row>
    <row r="83" spans="1:9" x14ac:dyDescent="0.25">
      <c r="A83" s="180"/>
      <c r="B83" s="207" t="s">
        <v>512</v>
      </c>
      <c r="C83" s="217"/>
      <c r="D83" s="217"/>
      <c r="E83" s="217"/>
      <c r="F83" s="217"/>
      <c r="G83" s="217"/>
      <c r="H83" s="217"/>
      <c r="I83" s="180"/>
    </row>
    <row r="84" spans="1:9" ht="16.5" thickBot="1" x14ac:dyDescent="0.3">
      <c r="A84" s="180"/>
      <c r="B84" s="259" t="s">
        <v>513</v>
      </c>
      <c r="C84" s="479" t="s">
        <v>514</v>
      </c>
      <c r="D84" s="479"/>
      <c r="E84" s="259" t="s">
        <v>45</v>
      </c>
      <c r="F84" s="479" t="s">
        <v>515</v>
      </c>
      <c r="G84" s="480"/>
      <c r="H84" s="480"/>
      <c r="I84" s="180"/>
    </row>
    <row r="85" spans="1:9" ht="16.5" thickBot="1" x14ac:dyDescent="0.3">
      <c r="A85" s="180"/>
      <c r="B85" s="299"/>
      <c r="C85" s="478"/>
      <c r="D85" s="478"/>
      <c r="E85" s="299"/>
      <c r="F85" s="478"/>
      <c r="G85" s="478"/>
      <c r="H85" s="478"/>
      <c r="I85" s="180"/>
    </row>
    <row r="86" spans="1:9" ht="16.5" thickBot="1" x14ac:dyDescent="0.3">
      <c r="A86" s="180"/>
      <c r="B86" s="299"/>
      <c r="C86" s="478"/>
      <c r="D86" s="478"/>
      <c r="E86" s="299"/>
      <c r="F86" s="478"/>
      <c r="G86" s="478"/>
      <c r="H86" s="478"/>
      <c r="I86" s="180"/>
    </row>
    <row r="87" spans="1:9" ht="16.5" thickBot="1" x14ac:dyDescent="0.3">
      <c r="A87" s="180"/>
      <c r="B87" s="299"/>
      <c r="C87" s="478"/>
      <c r="D87" s="478"/>
      <c r="E87" s="299"/>
      <c r="F87" s="478"/>
      <c r="G87" s="478"/>
      <c r="H87" s="478"/>
      <c r="I87" s="180"/>
    </row>
    <row r="88" spans="1:9" ht="16.5" thickBot="1" x14ac:dyDescent="0.3">
      <c r="A88" s="180"/>
      <c r="B88" s="299"/>
      <c r="C88" s="478"/>
      <c r="D88" s="478"/>
      <c r="E88" s="299"/>
      <c r="F88" s="478"/>
      <c r="G88" s="478"/>
      <c r="H88" s="478"/>
      <c r="I88" s="180"/>
    </row>
    <row r="89" spans="1:9" ht="15" x14ac:dyDescent="0.25">
      <c r="A89" s="180"/>
      <c r="B89" s="56"/>
      <c r="C89" s="56"/>
      <c r="D89" s="56"/>
      <c r="E89" s="56"/>
      <c r="F89" s="56"/>
      <c r="G89" s="56"/>
      <c r="H89" s="56"/>
      <c r="I89" s="180"/>
    </row>
    <row r="90" spans="1:9" ht="7.5" customHeight="1" x14ac:dyDescent="0.2">
      <c r="A90" s="180"/>
      <c r="B90" s="180"/>
      <c r="C90" s="180"/>
      <c r="D90" s="180"/>
      <c r="E90" s="180"/>
      <c r="F90" s="180"/>
      <c r="G90" s="180"/>
      <c r="H90" s="180"/>
      <c r="I90" s="180"/>
    </row>
  </sheetData>
  <mergeCells count="32">
    <mergeCell ref="H77:H81"/>
    <mergeCell ref="F87:H87"/>
    <mergeCell ref="F86:H86"/>
    <mergeCell ref="F88:H88"/>
    <mergeCell ref="C84:D84"/>
    <mergeCell ref="C85:D85"/>
    <mergeCell ref="C86:D86"/>
    <mergeCell ref="C87:D87"/>
    <mergeCell ref="C88:D88"/>
    <mergeCell ref="F84:H84"/>
    <mergeCell ref="F85:H85"/>
    <mergeCell ref="E75:E76"/>
    <mergeCell ref="B73:D74"/>
    <mergeCell ref="F72:G72"/>
    <mergeCell ref="E77:E81"/>
    <mergeCell ref="F77:G81"/>
    <mergeCell ref="B9:B12"/>
    <mergeCell ref="B31:H39"/>
    <mergeCell ref="D9:E9"/>
    <mergeCell ref="B77:D81"/>
    <mergeCell ref="D6:E6"/>
    <mergeCell ref="B5:B8"/>
    <mergeCell ref="D5:E5"/>
    <mergeCell ref="D11:E11"/>
    <mergeCell ref="D12:E12"/>
    <mergeCell ref="B71:C71"/>
    <mergeCell ref="B75:D76"/>
    <mergeCell ref="E73:E74"/>
    <mergeCell ref="F73:G74"/>
    <mergeCell ref="H73:H74"/>
    <mergeCell ref="F75:G76"/>
    <mergeCell ref="H75:H76"/>
  </mergeCells>
  <printOptions horizontalCentered="1"/>
  <pageMargins left="0.23622047244094491" right="0.23622047244094491" top="0.47244094488188981" bottom="0.43307086614173229" header="0.23622047244094491" footer="0.23622047244094491"/>
  <pageSetup paperSize="9" scale="56"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9">
    <tabColor theme="8" tint="0.79998168889431442"/>
    <pageSetUpPr fitToPage="1"/>
  </sheetPr>
  <dimension ref="A1:O83"/>
  <sheetViews>
    <sheetView showZeros="0" tabSelected="1" topLeftCell="B1" zoomScaleNormal="100" zoomScaleSheetLayoutView="85" workbookViewId="0">
      <selection activeCell="C35" sqref="C35:G37"/>
    </sheetView>
  </sheetViews>
  <sheetFormatPr defaultRowHeight="15.75" x14ac:dyDescent="0.25"/>
  <cols>
    <col min="1" max="1" width="1.42578125" style="1" customWidth="1"/>
    <col min="2" max="2" width="1.7109375" customWidth="1"/>
    <col min="3" max="3" width="16.28515625" style="1" customWidth="1"/>
    <col min="4" max="4" width="23.42578125" style="6" customWidth="1"/>
    <col min="5" max="5" width="17.28515625" style="6" customWidth="1"/>
    <col min="6" max="6" width="13.28515625" style="8" customWidth="1"/>
    <col min="7" max="7" width="24.140625" style="1" customWidth="1"/>
    <col min="8" max="8" width="14.85546875" style="1" customWidth="1"/>
    <col min="9" max="9" width="20" style="1" customWidth="1"/>
    <col min="10" max="10" width="1.42578125" style="1" customWidth="1"/>
    <col min="11" max="14" width="9.140625" style="1"/>
    <col min="15" max="15" width="10.28515625" style="1" bestFit="1" customWidth="1"/>
    <col min="16" max="16384" width="9.140625" style="1"/>
  </cols>
  <sheetData>
    <row r="1" spans="1:15" ht="7.5" customHeight="1" x14ac:dyDescent="0.2">
      <c r="A1" s="585"/>
      <c r="B1" s="585"/>
      <c r="C1" s="585"/>
      <c r="D1" s="585"/>
      <c r="E1" s="585"/>
      <c r="F1" s="585"/>
      <c r="G1" s="585"/>
      <c r="H1" s="585"/>
      <c r="I1" s="585"/>
      <c r="J1" s="585"/>
    </row>
    <row r="2" spans="1:15" x14ac:dyDescent="0.25">
      <c r="A2" s="585"/>
      <c r="B2" s="586"/>
      <c r="C2" s="587"/>
      <c r="D2" s="588"/>
      <c r="E2" s="588"/>
      <c r="F2" s="589"/>
      <c r="G2" s="590"/>
      <c r="H2" s="590"/>
      <c r="I2" s="590"/>
      <c r="J2" s="585"/>
    </row>
    <row r="3" spans="1:15" x14ac:dyDescent="0.25">
      <c r="A3" s="585"/>
      <c r="B3" s="586"/>
      <c r="C3" s="587"/>
      <c r="D3" s="591"/>
      <c r="E3" s="591"/>
      <c r="F3" s="592"/>
      <c r="G3" s="587"/>
      <c r="H3" s="587"/>
      <c r="I3" s="587"/>
      <c r="J3" s="585"/>
    </row>
    <row r="4" spans="1:15" ht="14.25" customHeight="1" x14ac:dyDescent="0.3">
      <c r="A4" s="585"/>
      <c r="B4" s="586"/>
      <c r="C4" s="587"/>
      <c r="D4" s="591"/>
      <c r="E4" s="591"/>
      <c r="F4" s="593"/>
      <c r="G4" s="587"/>
      <c r="H4" s="587"/>
      <c r="I4" s="587"/>
      <c r="J4" s="585"/>
    </row>
    <row r="5" spans="1:15" thickBot="1" x14ac:dyDescent="0.25">
      <c r="A5" s="585"/>
      <c r="B5" s="587"/>
      <c r="C5" s="587"/>
      <c r="D5" s="591"/>
      <c r="E5" s="591"/>
      <c r="F5" s="592"/>
      <c r="G5" s="587"/>
      <c r="H5" s="587"/>
      <c r="I5" s="587"/>
      <c r="J5" s="585"/>
    </row>
    <row r="6" spans="1:15" ht="15" customHeight="1" thickBot="1" x14ac:dyDescent="0.25">
      <c r="A6" s="585"/>
      <c r="B6" s="594" t="s">
        <v>0</v>
      </c>
      <c r="C6" s="595"/>
      <c r="D6" s="596" t="s">
        <v>4</v>
      </c>
      <c r="E6" s="597" t="s">
        <v>13</v>
      </c>
      <c r="F6" s="598"/>
      <c r="G6" s="599" t="s">
        <v>20</v>
      </c>
      <c r="H6" s="600"/>
      <c r="I6" s="601"/>
      <c r="J6" s="585"/>
    </row>
    <row r="7" spans="1:15" ht="20.100000000000001" customHeight="1" thickBot="1" x14ac:dyDescent="0.25">
      <c r="A7" s="585">
        <v>6</v>
      </c>
      <c r="B7" s="602"/>
      <c r="C7" s="603"/>
      <c r="D7" s="669"/>
      <c r="E7" s="670"/>
      <c r="F7" s="671"/>
      <c r="G7" s="672"/>
      <c r="H7" s="604"/>
      <c r="I7" s="605"/>
      <c r="J7" s="585"/>
    </row>
    <row r="8" spans="1:15" ht="15" thickBot="1" x14ac:dyDescent="0.25">
      <c r="A8" s="585"/>
      <c r="B8" s="602"/>
      <c r="C8" s="606"/>
      <c r="D8" s="607" t="s">
        <v>5</v>
      </c>
      <c r="E8" s="608" t="s">
        <v>14</v>
      </c>
      <c r="F8" s="609"/>
      <c r="G8" s="610"/>
      <c r="H8" s="611"/>
      <c r="I8" s="612"/>
      <c r="J8" s="585"/>
    </row>
    <row r="9" spans="1:15" ht="20.100000000000001" customHeight="1" thickBot="1" x14ac:dyDescent="0.25">
      <c r="A9" s="585"/>
      <c r="B9" s="613"/>
      <c r="C9" s="614"/>
      <c r="D9" s="673"/>
      <c r="E9" s="674"/>
      <c r="F9" s="675"/>
      <c r="G9" s="615"/>
      <c r="H9" s="616"/>
      <c r="I9" s="617"/>
      <c r="J9" s="585"/>
    </row>
    <row r="10" spans="1:15" ht="15" customHeight="1" x14ac:dyDescent="0.2">
      <c r="A10" s="585"/>
      <c r="B10" s="594" t="s">
        <v>1</v>
      </c>
      <c r="C10" s="595"/>
      <c r="D10" s="618" t="s">
        <v>6</v>
      </c>
      <c r="E10" s="619" t="s">
        <v>15</v>
      </c>
      <c r="F10" s="609"/>
      <c r="G10" s="620"/>
      <c r="H10" s="621"/>
      <c r="I10" s="622"/>
      <c r="J10" s="585"/>
    </row>
    <row r="11" spans="1:15" ht="20.100000000000001" customHeight="1" x14ac:dyDescent="0.2">
      <c r="A11" s="585"/>
      <c r="B11" s="602"/>
      <c r="C11" s="603"/>
      <c r="D11" s="676"/>
      <c r="E11" s="677"/>
      <c r="F11" s="678"/>
      <c r="G11" s="623"/>
      <c r="H11" s="624"/>
      <c r="I11" s="625"/>
      <c r="J11" s="585"/>
    </row>
    <row r="12" spans="1:15" ht="14.25" x14ac:dyDescent="0.2">
      <c r="A12" s="585"/>
      <c r="B12" s="602"/>
      <c r="C12" s="606"/>
      <c r="D12" s="607" t="s">
        <v>7</v>
      </c>
      <c r="E12" s="608" t="s">
        <v>16</v>
      </c>
      <c r="F12" s="626"/>
      <c r="G12" s="620" t="s">
        <v>21</v>
      </c>
      <c r="H12" s="607" t="s">
        <v>22</v>
      </c>
      <c r="I12" s="627"/>
      <c r="J12" s="585"/>
    </row>
    <row r="13" spans="1:15" ht="20.100000000000001" customHeight="1" thickBot="1" x14ac:dyDescent="0.3">
      <c r="A13" s="585"/>
      <c r="B13" s="613"/>
      <c r="C13" s="614"/>
      <c r="D13" s="679"/>
      <c r="E13" s="680"/>
      <c r="F13" s="681"/>
      <c r="G13" s="679"/>
      <c r="H13" s="683"/>
      <c r="I13" s="684"/>
      <c r="J13" s="585"/>
    </row>
    <row r="14" spans="1:15" ht="15" x14ac:dyDescent="0.25">
      <c r="A14" s="585"/>
      <c r="B14" s="587"/>
      <c r="C14" s="628"/>
      <c r="D14" s="629"/>
      <c r="E14" s="630"/>
      <c r="F14" s="630"/>
      <c r="G14" s="631"/>
      <c r="H14" s="631"/>
      <c r="I14" s="632"/>
      <c r="J14" s="585"/>
      <c r="O14" s="308"/>
    </row>
    <row r="15" spans="1:15" x14ac:dyDescent="0.25">
      <c r="A15" s="585"/>
      <c r="B15" s="587"/>
      <c r="C15" s="587"/>
      <c r="D15" s="633"/>
      <c r="E15" s="634"/>
      <c r="F15" s="634"/>
      <c r="G15" s="634"/>
      <c r="H15" s="634"/>
      <c r="I15" s="587"/>
      <c r="J15" s="585"/>
    </row>
    <row r="16" spans="1:15" ht="14.25" x14ac:dyDescent="0.2">
      <c r="A16" s="585"/>
      <c r="B16" s="587"/>
      <c r="C16" s="587"/>
      <c r="D16" s="587"/>
      <c r="E16" s="587"/>
      <c r="F16" s="587"/>
      <c r="G16" s="587"/>
      <c r="H16" s="587"/>
      <c r="I16" s="587"/>
      <c r="J16" s="585"/>
    </row>
    <row r="17" spans="1:10" x14ac:dyDescent="0.25">
      <c r="A17" s="585"/>
      <c r="B17" s="587"/>
      <c r="C17" s="587"/>
      <c r="D17" s="635"/>
      <c r="E17" s="592"/>
      <c r="F17" s="587"/>
      <c r="G17" s="635"/>
      <c r="H17" s="587"/>
      <c r="I17" s="587"/>
      <c r="J17" s="585"/>
    </row>
    <row r="18" spans="1:10" ht="14.25" x14ac:dyDescent="0.2">
      <c r="A18" s="585"/>
      <c r="B18" s="587"/>
      <c r="C18" s="587"/>
      <c r="D18" s="587"/>
      <c r="E18" s="587"/>
      <c r="F18" s="587"/>
      <c r="G18" s="587"/>
      <c r="H18" s="587"/>
      <c r="I18" s="587"/>
      <c r="J18" s="585"/>
    </row>
    <row r="19" spans="1:10" ht="14.25" x14ac:dyDescent="0.2">
      <c r="A19" s="585"/>
      <c r="B19" s="587"/>
      <c r="C19" s="587"/>
      <c r="D19" s="587"/>
      <c r="E19" s="587"/>
      <c r="F19" s="587"/>
      <c r="G19" s="587"/>
      <c r="H19" s="587"/>
      <c r="I19" s="587"/>
      <c r="J19" s="585"/>
    </row>
    <row r="20" spans="1:10" ht="18.75" x14ac:dyDescent="0.3">
      <c r="A20" s="585"/>
      <c r="B20" s="636" t="s">
        <v>576</v>
      </c>
      <c r="C20" s="637"/>
      <c r="D20" s="637"/>
      <c r="E20" s="638"/>
      <c r="F20" s="638"/>
      <c r="G20" s="638"/>
      <c r="H20" s="638"/>
      <c r="I20" s="638"/>
      <c r="J20" s="585"/>
    </row>
    <row r="21" spans="1:10" ht="15" x14ac:dyDescent="0.2">
      <c r="A21" s="585"/>
      <c r="B21" s="587"/>
      <c r="C21" s="587"/>
      <c r="D21" s="592"/>
      <c r="E21" s="591"/>
      <c r="F21" s="592"/>
      <c r="G21" s="587"/>
      <c r="H21" s="639"/>
      <c r="I21" s="639"/>
      <c r="J21" s="585"/>
    </row>
    <row r="22" spans="1:10" thickBot="1" x14ac:dyDescent="0.3">
      <c r="A22" s="585"/>
      <c r="B22" s="587"/>
      <c r="C22" s="640" t="s">
        <v>2</v>
      </c>
      <c r="D22" s="640" t="s">
        <v>8</v>
      </c>
      <c r="E22" s="640" t="s">
        <v>17</v>
      </c>
      <c r="F22" s="641" t="s">
        <v>18</v>
      </c>
      <c r="G22" s="642"/>
      <c r="H22" s="643" t="s">
        <v>23</v>
      </c>
      <c r="I22" s="643"/>
      <c r="J22" s="585"/>
    </row>
    <row r="23" spans="1:10" ht="20.100000000000001" customHeight="1" thickBot="1" x14ac:dyDescent="0.3">
      <c r="A23" s="585"/>
      <c r="B23" s="587"/>
      <c r="C23" s="237"/>
      <c r="D23" s="304"/>
      <c r="E23" s="238"/>
      <c r="F23" s="481"/>
      <c r="G23" s="682"/>
      <c r="H23" s="643" t="s">
        <v>24</v>
      </c>
      <c r="I23" s="643" t="s">
        <v>25</v>
      </c>
      <c r="J23" s="585"/>
    </row>
    <row r="24" spans="1:10" ht="20.100000000000001" customHeight="1" thickBot="1" x14ac:dyDescent="0.3">
      <c r="A24" s="585"/>
      <c r="B24" s="587"/>
      <c r="C24" s="238"/>
      <c r="D24" s="238"/>
      <c r="E24" s="238"/>
      <c r="F24" s="481"/>
      <c r="G24" s="682"/>
      <c r="H24" s="643" t="s">
        <v>24</v>
      </c>
      <c r="I24" s="643" t="s">
        <v>25</v>
      </c>
      <c r="J24" s="585"/>
    </row>
    <row r="25" spans="1:10" ht="20.100000000000001" customHeight="1" thickBot="1" x14ac:dyDescent="0.3">
      <c r="A25" s="585"/>
      <c r="B25" s="587"/>
      <c r="C25" s="238"/>
      <c r="D25" s="238"/>
      <c r="E25" s="238"/>
      <c r="F25" s="481"/>
      <c r="G25" s="682"/>
      <c r="H25" s="643" t="s">
        <v>24</v>
      </c>
      <c r="I25" s="643" t="s">
        <v>25</v>
      </c>
      <c r="J25" s="585"/>
    </row>
    <row r="26" spans="1:10" ht="14.25" customHeight="1" thickBot="1" x14ac:dyDescent="0.3">
      <c r="A26" s="585"/>
      <c r="B26" s="587"/>
      <c r="C26" s="587"/>
      <c r="D26" s="644"/>
      <c r="E26" s="644"/>
      <c r="F26" s="644"/>
      <c r="G26" s="645"/>
      <c r="H26" s="646"/>
      <c r="I26" s="646"/>
      <c r="J26" s="585"/>
    </row>
    <row r="27" spans="1:10" ht="14.25" customHeight="1" x14ac:dyDescent="0.2">
      <c r="A27" s="585"/>
      <c r="B27" s="587"/>
      <c r="C27" s="647" t="s">
        <v>3</v>
      </c>
      <c r="D27" s="648"/>
      <c r="E27" s="648"/>
      <c r="F27" s="648"/>
      <c r="G27" s="648"/>
      <c r="H27" s="648"/>
      <c r="I27" s="649"/>
      <c r="J27" s="585"/>
    </row>
    <row r="28" spans="1:10" ht="14.25" customHeight="1" x14ac:dyDescent="0.2">
      <c r="A28" s="585"/>
      <c r="B28" s="587"/>
      <c r="C28" s="650"/>
      <c r="D28" s="651"/>
      <c r="E28" s="651"/>
      <c r="F28" s="651"/>
      <c r="G28" s="651"/>
      <c r="H28" s="651"/>
      <c r="I28" s="652"/>
      <c r="J28" s="585"/>
    </row>
    <row r="29" spans="1:10" ht="14.25" customHeight="1" x14ac:dyDescent="0.2">
      <c r="A29" s="585"/>
      <c r="B29" s="587"/>
      <c r="C29" s="650"/>
      <c r="D29" s="651"/>
      <c r="E29" s="651"/>
      <c r="F29" s="651"/>
      <c r="G29" s="651"/>
      <c r="H29" s="651"/>
      <c r="I29" s="652"/>
      <c r="J29" s="585"/>
    </row>
    <row r="30" spans="1:10" ht="14.25" customHeight="1" thickBot="1" x14ac:dyDescent="0.25">
      <c r="A30" s="585"/>
      <c r="B30" s="587"/>
      <c r="C30" s="653"/>
      <c r="D30" s="654"/>
      <c r="E30" s="654"/>
      <c r="F30" s="654"/>
      <c r="G30" s="654"/>
      <c r="H30" s="654"/>
      <c r="I30" s="655"/>
      <c r="J30" s="585"/>
    </row>
    <row r="31" spans="1:10" ht="14.25" x14ac:dyDescent="0.2">
      <c r="A31" s="585"/>
      <c r="B31" s="587"/>
      <c r="C31" s="587"/>
      <c r="D31" s="587"/>
      <c r="E31" s="587"/>
      <c r="F31" s="587"/>
      <c r="G31" s="587"/>
      <c r="H31" s="587"/>
      <c r="I31" s="587"/>
      <c r="J31" s="585"/>
    </row>
    <row r="32" spans="1:10" ht="18.75" x14ac:dyDescent="0.3">
      <c r="A32" s="585"/>
      <c r="B32" s="636" t="s">
        <v>577</v>
      </c>
      <c r="C32" s="656"/>
      <c r="D32" s="656"/>
      <c r="E32" s="657"/>
      <c r="F32" s="657"/>
      <c r="G32" s="658"/>
      <c r="H32" s="658"/>
      <c r="I32" s="658"/>
      <c r="J32" s="585"/>
    </row>
    <row r="33" spans="1:10" x14ac:dyDescent="0.25">
      <c r="A33" s="585"/>
      <c r="B33" s="587"/>
      <c r="C33" s="628"/>
      <c r="D33" s="640"/>
      <c r="E33" s="659"/>
      <c r="F33" s="640"/>
      <c r="G33" s="628"/>
      <c r="H33" s="628"/>
      <c r="I33" s="628"/>
      <c r="J33" s="585"/>
    </row>
    <row r="34" spans="1:10" thickBot="1" x14ac:dyDescent="0.3">
      <c r="A34" s="585"/>
      <c r="B34" s="587"/>
      <c r="C34" s="660" t="s">
        <v>2</v>
      </c>
      <c r="D34" s="640" t="s">
        <v>8</v>
      </c>
      <c r="E34" s="640" t="s">
        <v>17</v>
      </c>
      <c r="F34" s="641" t="s">
        <v>18</v>
      </c>
      <c r="G34" s="642"/>
      <c r="H34" s="628" t="s">
        <v>23</v>
      </c>
      <c r="I34" s="628"/>
      <c r="J34" s="585"/>
    </row>
    <row r="35" spans="1:10" ht="20.100000000000001" customHeight="1" thickBot="1" x14ac:dyDescent="0.3">
      <c r="A35" s="585"/>
      <c r="B35" s="587"/>
      <c r="C35" s="305"/>
      <c r="D35" s="306"/>
      <c r="E35" s="208"/>
      <c r="F35" s="482"/>
      <c r="G35" s="682"/>
      <c r="H35" s="628" t="s">
        <v>24</v>
      </c>
      <c r="I35" s="628" t="s">
        <v>25</v>
      </c>
      <c r="J35" s="585"/>
    </row>
    <row r="36" spans="1:10" ht="20.100000000000001" customHeight="1" thickBot="1" x14ac:dyDescent="0.3">
      <c r="A36" s="585"/>
      <c r="B36" s="587"/>
      <c r="C36" s="305"/>
      <c r="D36" s="306"/>
      <c r="E36" s="208"/>
      <c r="F36" s="482"/>
      <c r="G36" s="682"/>
      <c r="H36" s="628" t="s">
        <v>24</v>
      </c>
      <c r="I36" s="628" t="s">
        <v>25</v>
      </c>
      <c r="J36" s="585"/>
    </row>
    <row r="37" spans="1:10" ht="20.100000000000001" customHeight="1" thickBot="1" x14ac:dyDescent="0.3">
      <c r="A37" s="585"/>
      <c r="B37" s="587"/>
      <c r="C37" s="208"/>
      <c r="D37" s="208"/>
      <c r="E37" s="208"/>
      <c r="F37" s="482"/>
      <c r="G37" s="682"/>
      <c r="H37" s="628" t="s">
        <v>24</v>
      </c>
      <c r="I37" s="628" t="s">
        <v>25</v>
      </c>
      <c r="J37" s="585"/>
    </row>
    <row r="38" spans="1:10" thickBot="1" x14ac:dyDescent="0.3">
      <c r="A38" s="585"/>
      <c r="B38" s="587"/>
      <c r="C38" s="644"/>
      <c r="D38" s="644"/>
      <c r="E38" s="644"/>
      <c r="F38" s="645"/>
      <c r="G38" s="645"/>
      <c r="H38" s="645"/>
      <c r="I38" s="587"/>
      <c r="J38" s="585"/>
    </row>
    <row r="39" spans="1:10" ht="14.25" x14ac:dyDescent="0.2">
      <c r="A39" s="585"/>
      <c r="B39" s="587"/>
      <c r="C39" s="661" t="s">
        <v>3</v>
      </c>
      <c r="D39" s="648"/>
      <c r="E39" s="648"/>
      <c r="F39" s="648"/>
      <c r="G39" s="648"/>
      <c r="H39" s="648"/>
      <c r="I39" s="649"/>
      <c r="J39" s="585"/>
    </row>
    <row r="40" spans="1:10" ht="14.25" x14ac:dyDescent="0.2">
      <c r="A40" s="585"/>
      <c r="B40" s="587"/>
      <c r="C40" s="650"/>
      <c r="D40" s="651"/>
      <c r="E40" s="651"/>
      <c r="F40" s="651"/>
      <c r="G40" s="651"/>
      <c r="H40" s="651"/>
      <c r="I40" s="652"/>
      <c r="J40" s="585"/>
    </row>
    <row r="41" spans="1:10" ht="14.25" x14ac:dyDescent="0.2">
      <c r="A41" s="585"/>
      <c r="B41" s="587"/>
      <c r="C41" s="650"/>
      <c r="D41" s="651"/>
      <c r="E41" s="651"/>
      <c r="F41" s="651"/>
      <c r="G41" s="651"/>
      <c r="H41" s="651"/>
      <c r="I41" s="652"/>
      <c r="J41" s="585"/>
    </row>
    <row r="42" spans="1:10" ht="15" thickBot="1" x14ac:dyDescent="0.25">
      <c r="A42" s="585"/>
      <c r="B42" s="587"/>
      <c r="C42" s="653"/>
      <c r="D42" s="654"/>
      <c r="E42" s="654"/>
      <c r="F42" s="654"/>
      <c r="G42" s="654"/>
      <c r="H42" s="654"/>
      <c r="I42" s="655"/>
      <c r="J42" s="585"/>
    </row>
    <row r="43" spans="1:10" ht="15" x14ac:dyDescent="0.25">
      <c r="A43" s="585"/>
      <c r="B43" s="587"/>
      <c r="C43" s="645"/>
      <c r="D43" s="645"/>
      <c r="E43" s="645"/>
      <c r="F43" s="645"/>
      <c r="G43" s="645"/>
      <c r="H43" s="645"/>
      <c r="I43" s="645"/>
      <c r="J43" s="585"/>
    </row>
    <row r="44" spans="1:10" ht="14.25" x14ac:dyDescent="0.2">
      <c r="A44" s="585"/>
      <c r="B44" s="587"/>
      <c r="C44" s="587"/>
      <c r="D44" s="592"/>
      <c r="E44" s="592"/>
      <c r="F44" s="592"/>
      <c r="G44" s="587"/>
      <c r="H44" s="587"/>
      <c r="I44" s="587"/>
      <c r="J44" s="585"/>
    </row>
    <row r="45" spans="1:10" ht="14.25" x14ac:dyDescent="0.2">
      <c r="A45" s="585"/>
      <c r="B45" s="587"/>
      <c r="C45" s="587"/>
      <c r="D45" s="592"/>
      <c r="E45" s="592"/>
      <c r="F45" s="592"/>
      <c r="G45" s="587"/>
      <c r="H45" s="587"/>
      <c r="I45" s="587"/>
      <c r="J45" s="585"/>
    </row>
    <row r="46" spans="1:10" ht="14.25" x14ac:dyDescent="0.2">
      <c r="A46" s="585"/>
      <c r="B46" s="587"/>
      <c r="C46" s="587"/>
      <c r="D46" s="592"/>
      <c r="E46" s="592"/>
      <c r="F46" s="592"/>
      <c r="G46" s="587"/>
      <c r="H46" s="587"/>
      <c r="I46" s="587"/>
      <c r="J46" s="585"/>
    </row>
    <row r="47" spans="1:10" ht="14.25" x14ac:dyDescent="0.2">
      <c r="A47" s="585"/>
      <c r="B47" s="587"/>
      <c r="C47" s="587"/>
      <c r="D47" s="592"/>
      <c r="E47" s="592"/>
      <c r="F47" s="592"/>
      <c r="G47" s="587"/>
      <c r="H47" s="587"/>
      <c r="I47" s="587"/>
      <c r="J47" s="585"/>
    </row>
    <row r="48" spans="1:10" ht="14.25" customHeight="1" x14ac:dyDescent="0.2">
      <c r="A48" s="585"/>
      <c r="B48" s="587"/>
      <c r="C48" s="587"/>
      <c r="D48" s="592"/>
      <c r="E48" s="592"/>
      <c r="F48" s="592"/>
      <c r="G48" s="587"/>
      <c r="H48" s="587"/>
      <c r="I48" s="587"/>
      <c r="J48" s="585"/>
    </row>
    <row r="49" spans="1:13" ht="14.25" customHeight="1" x14ac:dyDescent="0.2">
      <c r="A49" s="585"/>
      <c r="B49" s="587"/>
      <c r="C49" s="587"/>
      <c r="D49" s="592"/>
      <c r="E49" s="592"/>
      <c r="F49" s="592"/>
      <c r="G49" s="587"/>
      <c r="H49" s="587"/>
      <c r="I49" s="587"/>
      <c r="J49" s="585"/>
    </row>
    <row r="50" spans="1:13" ht="14.25" customHeight="1" x14ac:dyDescent="0.25">
      <c r="A50" s="585"/>
      <c r="B50" s="587"/>
      <c r="C50" s="587"/>
      <c r="D50" s="592"/>
      <c r="E50" s="592"/>
      <c r="F50" s="592"/>
      <c r="G50" s="587"/>
      <c r="H50" s="587"/>
      <c r="I50" s="587"/>
      <c r="J50" s="585"/>
      <c r="M50" s="307"/>
    </row>
    <row r="51" spans="1:13" ht="14.25" customHeight="1" x14ac:dyDescent="0.2">
      <c r="A51" s="585"/>
      <c r="B51" s="587"/>
      <c r="C51" s="587"/>
      <c r="D51" s="592"/>
      <c r="E51" s="592"/>
      <c r="F51" s="592"/>
      <c r="G51" s="587"/>
      <c r="H51" s="587"/>
      <c r="I51" s="587"/>
      <c r="J51" s="585"/>
    </row>
    <row r="52" spans="1:13" ht="14.25" customHeight="1" x14ac:dyDescent="0.2">
      <c r="A52" s="585"/>
      <c r="B52" s="587"/>
      <c r="C52" s="587"/>
      <c r="D52" s="592"/>
      <c r="E52" s="592"/>
      <c r="F52" s="592"/>
      <c r="G52" s="587"/>
      <c r="H52" s="587"/>
      <c r="I52" s="587"/>
      <c r="J52" s="585"/>
    </row>
    <row r="53" spans="1:13" ht="14.25" customHeight="1" x14ac:dyDescent="0.2">
      <c r="A53" s="585"/>
      <c r="B53" s="587"/>
      <c r="C53" s="587"/>
      <c r="D53" s="592"/>
      <c r="E53" s="592"/>
      <c r="F53" s="592"/>
      <c r="G53" s="587"/>
      <c r="H53" s="587"/>
      <c r="I53" s="587"/>
      <c r="J53" s="585"/>
    </row>
    <row r="54" spans="1:13" ht="14.25" customHeight="1" x14ac:dyDescent="0.2">
      <c r="A54" s="585"/>
      <c r="B54" s="587"/>
      <c r="C54" s="587"/>
      <c r="D54" s="592"/>
      <c r="E54" s="592"/>
      <c r="F54" s="592"/>
      <c r="G54" s="587"/>
      <c r="H54" s="587"/>
      <c r="I54" s="587"/>
      <c r="J54" s="585"/>
    </row>
    <row r="55" spans="1:13" ht="14.25" customHeight="1" x14ac:dyDescent="0.2">
      <c r="A55" s="585"/>
      <c r="B55" s="587"/>
      <c r="C55" s="587"/>
      <c r="D55" s="592"/>
      <c r="E55" s="592"/>
      <c r="F55" s="592"/>
      <c r="G55" s="587"/>
      <c r="H55" s="587"/>
      <c r="I55" s="587"/>
      <c r="J55" s="585"/>
    </row>
    <row r="56" spans="1:13" ht="14.25" customHeight="1" x14ac:dyDescent="0.2">
      <c r="A56" s="585"/>
      <c r="B56" s="587"/>
      <c r="C56" s="587"/>
      <c r="D56" s="592"/>
      <c r="E56" s="592"/>
      <c r="F56" s="592"/>
      <c r="G56" s="587"/>
      <c r="H56" s="587"/>
      <c r="I56" s="587"/>
      <c r="J56" s="585"/>
    </row>
    <row r="57" spans="1:13" ht="14.25" customHeight="1" x14ac:dyDescent="0.2">
      <c r="A57" s="585"/>
      <c r="B57" s="587"/>
      <c r="C57" s="587"/>
      <c r="D57" s="592"/>
      <c r="E57" s="592"/>
      <c r="F57" s="592"/>
      <c r="G57" s="587"/>
      <c r="H57" s="587"/>
      <c r="I57" s="587"/>
      <c r="J57" s="585"/>
    </row>
    <row r="58" spans="1:13" ht="14.25" customHeight="1" x14ac:dyDescent="0.2">
      <c r="A58" s="585"/>
      <c r="B58" s="587"/>
      <c r="C58" s="587"/>
      <c r="D58" s="592"/>
      <c r="E58" s="592"/>
      <c r="F58" s="592"/>
      <c r="G58" s="587"/>
      <c r="H58" s="587"/>
      <c r="I58" s="587"/>
      <c r="J58" s="585"/>
    </row>
    <row r="59" spans="1:13" ht="14.25" customHeight="1" x14ac:dyDescent="0.2">
      <c r="A59" s="585"/>
      <c r="B59" s="587"/>
      <c r="C59" s="587"/>
      <c r="D59" s="592"/>
      <c r="E59" s="592"/>
      <c r="F59" s="592"/>
      <c r="G59" s="587"/>
      <c r="H59" s="587"/>
      <c r="I59" s="587"/>
      <c r="J59" s="585"/>
    </row>
    <row r="60" spans="1:13" ht="14.25" customHeight="1" x14ac:dyDescent="0.2">
      <c r="A60" s="585"/>
      <c r="B60" s="587"/>
      <c r="C60" s="587"/>
      <c r="D60" s="592"/>
      <c r="E60" s="592"/>
      <c r="F60" s="592"/>
      <c r="G60" s="587"/>
      <c r="H60" s="587"/>
      <c r="I60" s="587"/>
      <c r="J60" s="585"/>
    </row>
    <row r="61" spans="1:13" ht="14.25" customHeight="1" x14ac:dyDescent="0.2">
      <c r="A61" s="585"/>
      <c r="B61" s="587"/>
      <c r="C61" s="587"/>
      <c r="D61" s="592"/>
      <c r="E61" s="592"/>
      <c r="F61" s="592"/>
      <c r="G61" s="587"/>
      <c r="H61" s="587"/>
      <c r="I61" s="587"/>
      <c r="J61" s="585"/>
    </row>
    <row r="62" spans="1:13" ht="14.25" customHeight="1" x14ac:dyDescent="0.2">
      <c r="A62" s="585"/>
      <c r="B62" s="587"/>
      <c r="C62" s="587"/>
      <c r="D62" s="592"/>
      <c r="E62" s="592"/>
      <c r="F62" s="592"/>
      <c r="G62" s="587"/>
      <c r="H62" s="587"/>
      <c r="I62" s="587"/>
      <c r="J62" s="585"/>
    </row>
    <row r="63" spans="1:13" ht="14.25" customHeight="1" thickBot="1" x14ac:dyDescent="0.25">
      <c r="A63" s="585"/>
      <c r="B63" s="587"/>
      <c r="C63" s="587"/>
      <c r="D63" s="592"/>
      <c r="E63" s="592"/>
      <c r="F63" s="592"/>
      <c r="G63" s="587"/>
      <c r="H63" s="587"/>
      <c r="I63" s="587"/>
      <c r="J63" s="585"/>
    </row>
    <row r="64" spans="1:13" ht="21" customHeight="1" thickBot="1" x14ac:dyDescent="0.3">
      <c r="A64" s="585"/>
      <c r="B64" s="587"/>
      <c r="C64" s="587"/>
      <c r="D64" s="640" t="s">
        <v>9</v>
      </c>
      <c r="E64" s="662"/>
      <c r="F64" s="663"/>
      <c r="G64" s="587"/>
      <c r="H64" s="587"/>
      <c r="I64" s="587"/>
      <c r="J64" s="585"/>
    </row>
    <row r="65" spans="1:11" ht="15" thickBot="1" x14ac:dyDescent="0.25">
      <c r="A65" s="585"/>
      <c r="B65" s="587"/>
      <c r="C65" s="587"/>
      <c r="D65" s="592"/>
      <c r="E65" s="592"/>
      <c r="F65" s="592"/>
      <c r="G65" s="587"/>
      <c r="H65" s="587"/>
      <c r="I65" s="587"/>
      <c r="J65" s="585"/>
    </row>
    <row r="66" spans="1:11" ht="21" customHeight="1" thickBot="1" x14ac:dyDescent="0.3">
      <c r="A66" s="585"/>
      <c r="B66" s="587"/>
      <c r="C66" s="587"/>
      <c r="D66" s="640" t="s">
        <v>10</v>
      </c>
      <c r="E66" s="662"/>
      <c r="F66" s="663"/>
      <c r="G66" s="587"/>
      <c r="H66" s="587"/>
      <c r="I66" s="587"/>
      <c r="J66" s="585"/>
    </row>
    <row r="67" spans="1:11" ht="15" thickBot="1" x14ac:dyDescent="0.25">
      <c r="A67" s="585"/>
      <c r="B67" s="587"/>
      <c r="C67" s="587"/>
      <c r="D67" s="587"/>
      <c r="E67" s="592"/>
      <c r="F67" s="592"/>
      <c r="G67" s="587"/>
      <c r="H67" s="587"/>
      <c r="I67" s="587"/>
      <c r="J67" s="585"/>
    </row>
    <row r="68" spans="1:11" ht="21" customHeight="1" thickBot="1" x14ac:dyDescent="0.3">
      <c r="A68" s="585"/>
      <c r="B68" s="587"/>
      <c r="C68" s="587"/>
      <c r="D68" s="640" t="s">
        <v>11</v>
      </c>
      <c r="E68" s="662"/>
      <c r="F68" s="663"/>
      <c r="G68" s="587"/>
      <c r="H68" s="587"/>
      <c r="I68" s="587"/>
      <c r="J68" s="585"/>
    </row>
    <row r="69" spans="1:11" thickBot="1" x14ac:dyDescent="0.25">
      <c r="A69" s="585"/>
      <c r="B69" s="587"/>
      <c r="C69" s="587"/>
      <c r="D69" s="591"/>
      <c r="E69" s="591"/>
      <c r="F69" s="592"/>
      <c r="G69" s="587"/>
      <c r="H69" s="587"/>
      <c r="I69" s="587"/>
      <c r="J69" s="585"/>
    </row>
    <row r="70" spans="1:11" ht="21" customHeight="1" thickBot="1" x14ac:dyDescent="0.3">
      <c r="A70" s="585"/>
      <c r="B70" s="587"/>
      <c r="C70" s="587"/>
      <c r="D70" s="640" t="s">
        <v>12</v>
      </c>
      <c r="E70" s="664"/>
      <c r="F70" s="665"/>
      <c r="G70" s="587"/>
      <c r="H70" s="587"/>
      <c r="I70" s="587"/>
      <c r="J70" s="585"/>
    </row>
    <row r="71" spans="1:11" ht="14.25" x14ac:dyDescent="0.2">
      <c r="A71" s="585"/>
      <c r="B71" s="587"/>
      <c r="C71" s="587"/>
      <c r="D71" s="592"/>
      <c r="E71" s="592"/>
      <c r="F71" s="592"/>
      <c r="G71" s="587"/>
      <c r="H71" s="587"/>
      <c r="I71" s="587"/>
      <c r="J71" s="585"/>
    </row>
    <row r="72" spans="1:11" ht="14.25" x14ac:dyDescent="0.2">
      <c r="A72" s="585"/>
      <c r="B72" s="587"/>
      <c r="C72" s="587"/>
      <c r="D72" s="592"/>
      <c r="E72" s="592"/>
      <c r="F72" s="592"/>
      <c r="G72" s="587"/>
      <c r="H72" s="587"/>
      <c r="I72" s="587"/>
      <c r="J72" s="585"/>
    </row>
    <row r="73" spans="1:11" ht="21" x14ac:dyDescent="0.35">
      <c r="A73" s="585"/>
      <c r="B73" s="587"/>
      <c r="C73" s="587"/>
      <c r="D73" s="666"/>
      <c r="E73" s="667"/>
      <c r="F73" s="668" t="s">
        <v>19</v>
      </c>
      <c r="G73" s="667"/>
      <c r="H73" s="667"/>
      <c r="I73" s="587"/>
      <c r="J73" s="585"/>
    </row>
    <row r="74" spans="1:11" ht="14.25" x14ac:dyDescent="0.2">
      <c r="A74" s="585"/>
      <c r="B74" s="587"/>
      <c r="C74" s="587"/>
      <c r="D74" s="592"/>
      <c r="E74" s="592"/>
      <c r="F74" s="592"/>
      <c r="G74" s="587"/>
      <c r="H74" s="587"/>
      <c r="I74" s="587"/>
      <c r="J74" s="585"/>
    </row>
    <row r="75" spans="1:11" ht="7.5" customHeight="1" x14ac:dyDescent="0.2">
      <c r="A75" s="585"/>
      <c r="B75" s="585"/>
      <c r="C75" s="585"/>
      <c r="D75" s="585"/>
      <c r="E75" s="585"/>
      <c r="F75" s="585"/>
      <c r="G75" s="585"/>
      <c r="H75" s="585"/>
      <c r="I75" s="585"/>
      <c r="J75" s="585"/>
      <c r="K75" s="101"/>
    </row>
    <row r="76" spans="1:11" ht="15" x14ac:dyDescent="0.2">
      <c r="B76" s="1"/>
    </row>
    <row r="77" spans="1:11" ht="15" x14ac:dyDescent="0.2">
      <c r="B77" s="1"/>
    </row>
    <row r="78" spans="1:11" ht="15" x14ac:dyDescent="0.2">
      <c r="B78" s="1"/>
    </row>
    <row r="79" spans="1:11" ht="5.25" customHeight="1" x14ac:dyDescent="0.2">
      <c r="B79" s="1"/>
    </row>
    <row r="80" spans="1:11" ht="15" x14ac:dyDescent="0.2">
      <c r="B80" s="1"/>
    </row>
    <row r="81" spans="2:2" ht="15" x14ac:dyDescent="0.2">
      <c r="B81" s="1"/>
    </row>
    <row r="82" spans="2:2" ht="15" x14ac:dyDescent="0.2">
      <c r="B82" s="1"/>
    </row>
    <row r="83" spans="2:2" ht="15" x14ac:dyDescent="0.2">
      <c r="B83" s="1"/>
    </row>
  </sheetData>
  <sheetProtection algorithmName="SHA-512" hashValue="BXRsJNzAoetLjDVzD2eLbDQtfAHtQsfgY7QO/sxJq+/ranY6RGSXTq+8HTjpOAP1VjDtbcEyStIQhalCWVcpUA==" saltValue="w6iKU46hzM+xYQDXaAZqxw==" spinCount="100000" sheet="1" selectLockedCells="1"/>
  <mergeCells count="29">
    <mergeCell ref="E68:F68"/>
    <mergeCell ref="H11:I11"/>
    <mergeCell ref="H7:I7"/>
    <mergeCell ref="H9:I9"/>
    <mergeCell ref="H13:I13"/>
    <mergeCell ref="E66:F66"/>
    <mergeCell ref="F37:G37"/>
    <mergeCell ref="F36:G36"/>
    <mergeCell ref="E9:F9"/>
    <mergeCell ref="E10:F10"/>
    <mergeCell ref="F24:G24"/>
    <mergeCell ref="F22:G22"/>
    <mergeCell ref="E11:F11"/>
    <mergeCell ref="E6:F6"/>
    <mergeCell ref="E70:F70"/>
    <mergeCell ref="E12:F12"/>
    <mergeCell ref="E64:F64"/>
    <mergeCell ref="C27:I30"/>
    <mergeCell ref="C39:I42"/>
    <mergeCell ref="D15:H15"/>
    <mergeCell ref="F34:G34"/>
    <mergeCell ref="F25:G25"/>
    <mergeCell ref="F23:G23"/>
    <mergeCell ref="B6:C9"/>
    <mergeCell ref="B10:C13"/>
    <mergeCell ref="E13:F13"/>
    <mergeCell ref="E7:F7"/>
    <mergeCell ref="E8:F8"/>
    <mergeCell ref="F35:G35"/>
  </mergeCells>
  <printOptions horizontalCentered="1"/>
  <pageMargins left="0.25" right="0.25" top="0.75" bottom="0.75" header="0.3" footer="0.3"/>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550" r:id="rId4" name="Check Box 214">
              <controlPr defaultSize="0" autoFill="0" autoLine="0" autoPict="0">
                <anchor moveWithCells="1">
                  <from>
                    <xdr:col>7</xdr:col>
                    <xdr:colOff>276225</xdr:colOff>
                    <xdr:row>24</xdr:row>
                    <xdr:rowOff>19050</xdr:rowOff>
                  </from>
                  <to>
                    <xdr:col>7</xdr:col>
                    <xdr:colOff>619125</xdr:colOff>
                    <xdr:row>25</xdr:row>
                    <xdr:rowOff>9525</xdr:rowOff>
                  </to>
                </anchor>
              </controlPr>
            </control>
          </mc:Choice>
        </mc:AlternateContent>
        <mc:AlternateContent xmlns:mc="http://schemas.openxmlformats.org/markup-compatibility/2006">
          <mc:Choice Requires="x14">
            <control shapeId="14551" r:id="rId5" name="Check Box 215">
              <controlPr defaultSize="0" autoFill="0" autoLine="0" autoPict="0">
                <anchor moveWithCells="1">
                  <from>
                    <xdr:col>7</xdr:col>
                    <xdr:colOff>276225</xdr:colOff>
                    <xdr:row>23</xdr:row>
                    <xdr:rowOff>38100</xdr:rowOff>
                  </from>
                  <to>
                    <xdr:col>7</xdr:col>
                    <xdr:colOff>619125</xdr:colOff>
                    <xdr:row>24</xdr:row>
                    <xdr:rowOff>19050</xdr:rowOff>
                  </to>
                </anchor>
              </controlPr>
            </control>
          </mc:Choice>
        </mc:AlternateContent>
        <mc:AlternateContent xmlns:mc="http://schemas.openxmlformats.org/markup-compatibility/2006">
          <mc:Choice Requires="x14">
            <control shapeId="14552" r:id="rId6" name="Check Box 216">
              <controlPr defaultSize="0" autoFill="0" autoLine="0" autoPict="0">
                <anchor moveWithCells="1">
                  <from>
                    <xdr:col>7</xdr:col>
                    <xdr:colOff>276225</xdr:colOff>
                    <xdr:row>22</xdr:row>
                    <xdr:rowOff>28575</xdr:rowOff>
                  </from>
                  <to>
                    <xdr:col>7</xdr:col>
                    <xdr:colOff>619125</xdr:colOff>
                    <xdr:row>23</xdr:row>
                    <xdr:rowOff>19050</xdr:rowOff>
                  </to>
                </anchor>
              </controlPr>
            </control>
          </mc:Choice>
        </mc:AlternateContent>
        <mc:AlternateContent xmlns:mc="http://schemas.openxmlformats.org/markup-compatibility/2006">
          <mc:Choice Requires="x14">
            <control shapeId="14553" r:id="rId7" name="Check Box 217">
              <controlPr defaultSize="0" autoFill="0" autoLine="0" autoPict="0">
                <anchor moveWithCells="1">
                  <from>
                    <xdr:col>8</xdr:col>
                    <xdr:colOff>638175</xdr:colOff>
                    <xdr:row>24</xdr:row>
                    <xdr:rowOff>28575</xdr:rowOff>
                  </from>
                  <to>
                    <xdr:col>8</xdr:col>
                    <xdr:colOff>981075</xdr:colOff>
                    <xdr:row>25</xdr:row>
                    <xdr:rowOff>9525</xdr:rowOff>
                  </to>
                </anchor>
              </controlPr>
            </control>
          </mc:Choice>
        </mc:AlternateContent>
        <mc:AlternateContent xmlns:mc="http://schemas.openxmlformats.org/markup-compatibility/2006">
          <mc:Choice Requires="x14">
            <control shapeId="14554" r:id="rId8" name="Check Box 218">
              <controlPr defaultSize="0" autoFill="0" autoLine="0" autoPict="0">
                <anchor moveWithCells="1">
                  <from>
                    <xdr:col>8</xdr:col>
                    <xdr:colOff>638175</xdr:colOff>
                    <xdr:row>23</xdr:row>
                    <xdr:rowOff>28575</xdr:rowOff>
                  </from>
                  <to>
                    <xdr:col>8</xdr:col>
                    <xdr:colOff>981075</xdr:colOff>
                    <xdr:row>24</xdr:row>
                    <xdr:rowOff>9525</xdr:rowOff>
                  </to>
                </anchor>
              </controlPr>
            </control>
          </mc:Choice>
        </mc:AlternateContent>
        <mc:AlternateContent xmlns:mc="http://schemas.openxmlformats.org/markup-compatibility/2006">
          <mc:Choice Requires="x14">
            <control shapeId="14555" r:id="rId9" name="Check Box 219">
              <controlPr defaultSize="0" autoFill="0" autoLine="0" autoPict="0">
                <anchor moveWithCells="1">
                  <from>
                    <xdr:col>8</xdr:col>
                    <xdr:colOff>638175</xdr:colOff>
                    <xdr:row>22</xdr:row>
                    <xdr:rowOff>38100</xdr:rowOff>
                  </from>
                  <to>
                    <xdr:col>8</xdr:col>
                    <xdr:colOff>990600</xdr:colOff>
                    <xdr:row>23</xdr:row>
                    <xdr:rowOff>19050</xdr:rowOff>
                  </to>
                </anchor>
              </controlPr>
            </control>
          </mc:Choice>
        </mc:AlternateContent>
        <mc:AlternateContent xmlns:mc="http://schemas.openxmlformats.org/markup-compatibility/2006">
          <mc:Choice Requires="x14">
            <control shapeId="14556" r:id="rId10" name="Check Box 220">
              <controlPr defaultSize="0" autoFill="0" autoLine="0" autoPict="0">
                <anchor moveWithCells="1">
                  <from>
                    <xdr:col>7</xdr:col>
                    <xdr:colOff>276225</xdr:colOff>
                    <xdr:row>36</xdr:row>
                    <xdr:rowOff>28575</xdr:rowOff>
                  </from>
                  <to>
                    <xdr:col>7</xdr:col>
                    <xdr:colOff>619125</xdr:colOff>
                    <xdr:row>37</xdr:row>
                    <xdr:rowOff>9525</xdr:rowOff>
                  </to>
                </anchor>
              </controlPr>
            </control>
          </mc:Choice>
        </mc:AlternateContent>
        <mc:AlternateContent xmlns:mc="http://schemas.openxmlformats.org/markup-compatibility/2006">
          <mc:Choice Requires="x14">
            <control shapeId="14557" r:id="rId11" name="Check Box 221">
              <controlPr defaultSize="0" autoFill="0" autoLine="0" autoPict="0">
                <anchor moveWithCells="1">
                  <from>
                    <xdr:col>7</xdr:col>
                    <xdr:colOff>276225</xdr:colOff>
                    <xdr:row>35</xdr:row>
                    <xdr:rowOff>28575</xdr:rowOff>
                  </from>
                  <to>
                    <xdr:col>7</xdr:col>
                    <xdr:colOff>619125</xdr:colOff>
                    <xdr:row>36</xdr:row>
                    <xdr:rowOff>9525</xdr:rowOff>
                  </to>
                </anchor>
              </controlPr>
            </control>
          </mc:Choice>
        </mc:AlternateContent>
        <mc:AlternateContent xmlns:mc="http://schemas.openxmlformats.org/markup-compatibility/2006">
          <mc:Choice Requires="x14">
            <control shapeId="14558" r:id="rId12" name="Check Box 222">
              <controlPr defaultSize="0" autoFill="0" autoLine="0" autoPict="0">
                <anchor moveWithCells="1">
                  <from>
                    <xdr:col>7</xdr:col>
                    <xdr:colOff>276225</xdr:colOff>
                    <xdr:row>34</xdr:row>
                    <xdr:rowOff>38100</xdr:rowOff>
                  </from>
                  <to>
                    <xdr:col>7</xdr:col>
                    <xdr:colOff>619125</xdr:colOff>
                    <xdr:row>35</xdr:row>
                    <xdr:rowOff>19050</xdr:rowOff>
                  </to>
                </anchor>
              </controlPr>
            </control>
          </mc:Choice>
        </mc:AlternateContent>
        <mc:AlternateContent xmlns:mc="http://schemas.openxmlformats.org/markup-compatibility/2006">
          <mc:Choice Requires="x14">
            <control shapeId="14559" r:id="rId13" name="Check Box 223">
              <controlPr defaultSize="0" autoFill="0" autoLine="0" autoPict="0">
                <anchor moveWithCells="1">
                  <from>
                    <xdr:col>8</xdr:col>
                    <xdr:colOff>638175</xdr:colOff>
                    <xdr:row>36</xdr:row>
                    <xdr:rowOff>28575</xdr:rowOff>
                  </from>
                  <to>
                    <xdr:col>8</xdr:col>
                    <xdr:colOff>981075</xdr:colOff>
                    <xdr:row>37</xdr:row>
                    <xdr:rowOff>9525</xdr:rowOff>
                  </to>
                </anchor>
              </controlPr>
            </control>
          </mc:Choice>
        </mc:AlternateContent>
        <mc:AlternateContent xmlns:mc="http://schemas.openxmlformats.org/markup-compatibility/2006">
          <mc:Choice Requires="x14">
            <control shapeId="14560" r:id="rId14" name="Check Box 224">
              <controlPr defaultSize="0" autoFill="0" autoLine="0" autoPict="0">
                <anchor moveWithCells="1">
                  <from>
                    <xdr:col>8</xdr:col>
                    <xdr:colOff>638175</xdr:colOff>
                    <xdr:row>35</xdr:row>
                    <xdr:rowOff>19050</xdr:rowOff>
                  </from>
                  <to>
                    <xdr:col>8</xdr:col>
                    <xdr:colOff>981075</xdr:colOff>
                    <xdr:row>36</xdr:row>
                    <xdr:rowOff>0</xdr:rowOff>
                  </to>
                </anchor>
              </controlPr>
            </control>
          </mc:Choice>
        </mc:AlternateContent>
        <mc:AlternateContent xmlns:mc="http://schemas.openxmlformats.org/markup-compatibility/2006">
          <mc:Choice Requires="x14">
            <control shapeId="14561" r:id="rId15" name="Check Box 225">
              <controlPr defaultSize="0" autoFill="0" autoLine="0" autoPict="0">
                <anchor moveWithCells="1">
                  <from>
                    <xdr:col>8</xdr:col>
                    <xdr:colOff>638175</xdr:colOff>
                    <xdr:row>34</xdr:row>
                    <xdr:rowOff>28575</xdr:rowOff>
                  </from>
                  <to>
                    <xdr:col>8</xdr:col>
                    <xdr:colOff>990600</xdr:colOff>
                    <xdr:row>35</xdr:row>
                    <xdr:rowOff>0</xdr:rowOff>
                  </to>
                </anchor>
              </controlPr>
            </control>
          </mc:Choice>
        </mc:AlternateContent>
        <mc:AlternateContent xmlns:mc="http://schemas.openxmlformats.org/markup-compatibility/2006">
          <mc:Choice Requires="x14">
            <control shapeId="14547" r:id="rId16" name="Check Box 211">
              <controlPr locked="0" defaultSize="0" autoFill="0" autoLine="0" autoPict="0">
                <anchor moveWithCells="1">
                  <from>
                    <xdr:col>3</xdr:col>
                    <xdr:colOff>885825</xdr:colOff>
                    <xdr:row>15</xdr:row>
                    <xdr:rowOff>104775</xdr:rowOff>
                  </from>
                  <to>
                    <xdr:col>3</xdr:col>
                    <xdr:colOff>1228725</xdr:colOff>
                    <xdr:row>16</xdr:row>
                    <xdr:rowOff>161925</xdr:rowOff>
                  </to>
                </anchor>
              </controlPr>
            </control>
          </mc:Choice>
        </mc:AlternateContent>
        <mc:AlternateContent xmlns:mc="http://schemas.openxmlformats.org/markup-compatibility/2006">
          <mc:Choice Requires="x14">
            <control shapeId="14548" r:id="rId17" name="Check Box 212">
              <controlPr defaultSize="0" autoFill="0" autoLine="0" autoPict="0">
                <anchor moveWithCells="1">
                  <from>
                    <xdr:col>3</xdr:col>
                    <xdr:colOff>885825</xdr:colOff>
                    <xdr:row>16</xdr:row>
                    <xdr:rowOff>104775</xdr:rowOff>
                  </from>
                  <to>
                    <xdr:col>3</xdr:col>
                    <xdr:colOff>1076325</xdr:colOff>
                    <xdr:row>17</xdr:row>
                    <xdr:rowOff>142875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0">
    <tabColor theme="9" tint="0.59999389629810485"/>
    <pageSetUpPr fitToPage="1"/>
  </sheetPr>
  <dimension ref="A1:Q60"/>
  <sheetViews>
    <sheetView showZeros="0" zoomScaleNormal="100" zoomScaleSheetLayoutView="85" workbookViewId="0">
      <selection activeCell="M22" sqref="M22"/>
    </sheetView>
  </sheetViews>
  <sheetFormatPr defaultRowHeight="15.75" x14ac:dyDescent="0.25"/>
  <cols>
    <col min="1" max="1" width="1.42578125" style="1" customWidth="1"/>
    <col min="2" max="2" width="1.140625" customWidth="1"/>
    <col min="3" max="3" width="15.7109375" customWidth="1"/>
    <col min="4" max="4" width="25.42578125" style="6" customWidth="1"/>
    <col min="5" max="5" width="23.7109375" style="8" customWidth="1"/>
    <col min="6" max="6" width="18.85546875" style="1" customWidth="1"/>
    <col min="7" max="7" width="17.42578125" style="1" customWidth="1"/>
    <col min="8" max="8" width="24" style="1" customWidth="1"/>
    <col min="9" max="9" width="1.42578125" style="1" customWidth="1"/>
    <col min="10" max="16384" width="9.140625" style="1"/>
  </cols>
  <sheetData>
    <row r="1" spans="1:15" ht="7.5" customHeight="1" x14ac:dyDescent="0.2">
      <c r="A1" s="180"/>
      <c r="B1" s="180"/>
      <c r="C1" s="180"/>
      <c r="D1" s="180"/>
      <c r="E1" s="180"/>
      <c r="F1" s="180"/>
      <c r="G1" s="180"/>
      <c r="H1" s="180"/>
      <c r="I1" s="180"/>
    </row>
    <row r="2" spans="1:15" x14ac:dyDescent="0.25">
      <c r="A2" s="180"/>
      <c r="B2" s="56"/>
      <c r="C2" s="56"/>
      <c r="D2" s="64"/>
      <c r="E2" s="59"/>
      <c r="F2" s="60"/>
      <c r="G2" s="60"/>
      <c r="H2" s="67"/>
      <c r="I2" s="180"/>
    </row>
    <row r="3" spans="1:15" ht="23.25" x14ac:dyDescent="0.35">
      <c r="A3" s="180"/>
      <c r="B3" s="56"/>
      <c r="C3" s="56"/>
      <c r="D3" s="50"/>
      <c r="E3" s="53"/>
      <c r="F3" s="49"/>
      <c r="G3" s="49"/>
      <c r="H3" s="69"/>
      <c r="I3" s="180"/>
    </row>
    <row r="4" spans="1:15" ht="22.5" customHeight="1" thickBot="1" x14ac:dyDescent="0.3">
      <c r="A4" s="180"/>
      <c r="B4" s="56"/>
      <c r="C4" s="49"/>
      <c r="D4" s="50"/>
      <c r="E4" s="99"/>
      <c r="F4" s="49"/>
      <c r="G4" s="49"/>
      <c r="H4" s="69"/>
      <c r="I4" s="180"/>
    </row>
    <row r="5" spans="1:15" ht="15" customHeight="1" thickBot="1" x14ac:dyDescent="0.25">
      <c r="A5" s="180"/>
      <c r="B5" s="486" t="s">
        <v>470</v>
      </c>
      <c r="C5" s="487"/>
      <c r="D5" s="297" t="s">
        <v>42</v>
      </c>
      <c r="E5" s="293" t="s">
        <v>50</v>
      </c>
      <c r="F5" s="293" t="s">
        <v>500</v>
      </c>
      <c r="G5" s="195" t="s">
        <v>442</v>
      </c>
      <c r="H5" s="196" t="s">
        <v>472</v>
      </c>
      <c r="I5" s="180"/>
    </row>
    <row r="6" spans="1:15" thickBot="1" x14ac:dyDescent="0.3">
      <c r="A6" s="180"/>
      <c r="B6" s="488"/>
      <c r="C6" s="489"/>
      <c r="D6" s="296">
        <f>Utställare</f>
        <v>0</v>
      </c>
      <c r="E6" s="296">
        <f>Kontaktperson</f>
        <v>0</v>
      </c>
      <c r="F6" s="296">
        <f>Monternr</f>
        <v>0</v>
      </c>
      <c r="G6" s="296">
        <f>Monterstrl</f>
        <v>0</v>
      </c>
      <c r="H6" s="296">
        <f>KVM</f>
        <v>0</v>
      </c>
      <c r="I6" s="180"/>
      <c r="L6"/>
    </row>
    <row r="7" spans="1:15" thickBot="1" x14ac:dyDescent="0.3">
      <c r="A7" s="180"/>
      <c r="B7" s="488"/>
      <c r="C7" s="489"/>
      <c r="D7" s="297" t="s">
        <v>65</v>
      </c>
      <c r="E7" s="293" t="s">
        <v>441</v>
      </c>
      <c r="F7" s="198" t="s">
        <v>53</v>
      </c>
      <c r="G7" s="198"/>
      <c r="H7" s="199" t="s">
        <v>473</v>
      </c>
      <c r="I7" s="180"/>
      <c r="L7"/>
      <c r="O7"/>
    </row>
    <row r="8" spans="1:15" ht="14.25" customHeight="1" thickBot="1" x14ac:dyDescent="0.25">
      <c r="A8" s="180"/>
      <c r="B8" s="488"/>
      <c r="C8" s="489"/>
      <c r="D8" s="296">
        <f>'1. Din företagsfakta'!C29</f>
        <v>0</v>
      </c>
      <c r="E8" s="295">
        <f>Tel_Direkt</f>
        <v>0</v>
      </c>
      <c r="F8" s="483">
        <f>Mobilnummer</f>
        <v>0</v>
      </c>
      <c r="G8" s="386"/>
      <c r="H8" s="209">
        <f>Ankomst</f>
        <v>0</v>
      </c>
      <c r="I8" s="180"/>
      <c r="L8" s="46"/>
      <c r="O8" s="34"/>
    </row>
    <row r="9" spans="1:15" ht="15" customHeight="1" thickBot="1" x14ac:dyDescent="0.25">
      <c r="A9" s="180"/>
      <c r="B9" s="490" t="s">
        <v>474</v>
      </c>
      <c r="C9" s="489"/>
      <c r="D9" s="201" t="s">
        <v>475</v>
      </c>
      <c r="E9" s="298" t="s">
        <v>476</v>
      </c>
      <c r="F9" s="198" t="s">
        <v>477</v>
      </c>
      <c r="G9" s="293"/>
      <c r="H9" s="199" t="s">
        <v>48</v>
      </c>
      <c r="I9" s="180"/>
      <c r="L9" s="47"/>
    </row>
    <row r="10" spans="1:15" ht="14.25" customHeight="1" thickBot="1" x14ac:dyDescent="0.25">
      <c r="A10" s="180"/>
      <c r="B10" s="488"/>
      <c r="C10" s="489"/>
      <c r="D10" s="301">
        <f>Annan_betalningsmottagare</f>
        <v>0</v>
      </c>
      <c r="E10" s="301">
        <f>Avvikande_adress</f>
        <v>0</v>
      </c>
      <c r="F10" s="301">
        <f>Avvikande_postnr.</f>
        <v>0</v>
      </c>
      <c r="G10" s="301"/>
      <c r="H10" s="210">
        <f>Avvikande_ort</f>
        <v>0</v>
      </c>
      <c r="I10" s="180"/>
    </row>
    <row r="11" spans="1:15" ht="14.25" customHeight="1" thickBot="1" x14ac:dyDescent="0.25">
      <c r="A11" s="180"/>
      <c r="B11" s="488"/>
      <c r="C11" s="489"/>
      <c r="D11" s="297" t="s">
        <v>478</v>
      </c>
      <c r="E11" s="293" t="s">
        <v>479</v>
      </c>
      <c r="F11" s="198" t="s">
        <v>480</v>
      </c>
      <c r="G11" s="293"/>
      <c r="H11" s="196" t="s">
        <v>481</v>
      </c>
      <c r="I11" s="180"/>
    </row>
    <row r="12" spans="1:15" ht="15" customHeight="1" thickBot="1" x14ac:dyDescent="0.25">
      <c r="A12" s="180"/>
      <c r="B12" s="491"/>
      <c r="C12" s="492"/>
      <c r="D12" s="301">
        <f>Avvikande_org.nr</f>
        <v>0</v>
      </c>
      <c r="E12" s="300">
        <f>Avvikande_epost</f>
        <v>0</v>
      </c>
      <c r="F12" s="300">
        <f>Avvikande_telnr.</f>
        <v>0</v>
      </c>
      <c r="G12" s="300"/>
      <c r="H12" s="211">
        <f>Avvikande_faxnr</f>
        <v>0</v>
      </c>
      <c r="I12" s="180"/>
    </row>
    <row r="13" spans="1:15" x14ac:dyDescent="0.25">
      <c r="A13" s="180"/>
      <c r="B13" s="56"/>
      <c r="C13" s="49"/>
      <c r="D13" s="98"/>
      <c r="E13" s="99"/>
      <c r="F13" s="49"/>
      <c r="G13" s="49"/>
      <c r="H13" s="69"/>
      <c r="I13" s="180"/>
    </row>
    <row r="14" spans="1:15" x14ac:dyDescent="0.25">
      <c r="A14" s="180"/>
      <c r="B14" s="56"/>
      <c r="C14" s="49"/>
      <c r="D14" s="50"/>
      <c r="E14" s="99"/>
      <c r="F14" s="49"/>
      <c r="G14" s="49"/>
      <c r="H14" s="69"/>
      <c r="I14" s="180"/>
    </row>
    <row r="15" spans="1:15" x14ac:dyDescent="0.25">
      <c r="A15" s="180"/>
      <c r="B15" s="56"/>
      <c r="C15" s="49"/>
      <c r="D15" s="50"/>
      <c r="E15" s="99"/>
      <c r="F15" s="49"/>
      <c r="G15" s="49"/>
      <c r="H15" s="69"/>
      <c r="I15" s="180"/>
    </row>
    <row r="16" spans="1:15" x14ac:dyDescent="0.25">
      <c r="A16" s="180"/>
      <c r="B16" s="56"/>
      <c r="C16" s="49"/>
      <c r="D16" s="50"/>
      <c r="E16" s="51"/>
      <c r="F16" s="49"/>
      <c r="G16" s="49"/>
      <c r="H16" s="69"/>
      <c r="I16" s="180"/>
    </row>
    <row r="17" spans="1:9" x14ac:dyDescent="0.25">
      <c r="A17" s="180"/>
      <c r="B17" s="56"/>
      <c r="C17" s="49"/>
      <c r="D17" s="50"/>
      <c r="E17" s="51"/>
      <c r="F17" s="49"/>
      <c r="G17" s="49"/>
      <c r="H17" s="69"/>
      <c r="I17" s="180"/>
    </row>
    <row r="18" spans="1:9" x14ac:dyDescent="0.25">
      <c r="A18" s="180"/>
      <c r="B18" s="56"/>
      <c r="C18" s="49"/>
      <c r="D18" s="50"/>
      <c r="E18" s="51"/>
      <c r="F18" s="49"/>
      <c r="G18" s="49"/>
      <c r="H18" s="69"/>
      <c r="I18" s="180"/>
    </row>
    <row r="19" spans="1:9" x14ac:dyDescent="0.25">
      <c r="A19" s="180"/>
      <c r="B19" s="56"/>
      <c r="C19" s="49"/>
      <c r="D19" s="50"/>
      <c r="E19" s="51"/>
      <c r="F19" s="49"/>
      <c r="G19" s="49"/>
      <c r="H19" s="69"/>
      <c r="I19" s="180"/>
    </row>
    <row r="20" spans="1:9" x14ac:dyDescent="0.25">
      <c r="A20" s="180"/>
      <c r="B20" s="56"/>
      <c r="C20" s="49"/>
      <c r="D20" s="50"/>
      <c r="E20" s="51"/>
      <c r="F20" s="49"/>
      <c r="G20" s="49"/>
      <c r="H20" s="69"/>
      <c r="I20" s="180"/>
    </row>
    <row r="21" spans="1:9" x14ac:dyDescent="0.25">
      <c r="A21" s="180"/>
      <c r="B21" s="56"/>
      <c r="C21" s="49"/>
      <c r="D21" s="50"/>
      <c r="E21" s="51"/>
      <c r="F21" s="49"/>
      <c r="G21" s="49"/>
      <c r="H21" s="69"/>
      <c r="I21" s="180"/>
    </row>
    <row r="22" spans="1:9" x14ac:dyDescent="0.25">
      <c r="A22" s="180"/>
      <c r="B22" s="56"/>
      <c r="C22" s="49"/>
      <c r="D22" s="50"/>
      <c r="E22" s="51"/>
      <c r="F22" s="49"/>
      <c r="G22" s="49"/>
      <c r="H22" s="69"/>
      <c r="I22" s="180"/>
    </row>
    <row r="23" spans="1:9" x14ac:dyDescent="0.25">
      <c r="A23" s="180"/>
      <c r="B23" s="56"/>
      <c r="C23" s="49"/>
      <c r="D23" s="50"/>
      <c r="E23" s="51"/>
      <c r="F23" s="49"/>
      <c r="G23" s="49"/>
      <c r="H23" s="69"/>
      <c r="I23" s="180"/>
    </row>
    <row r="24" spans="1:9" x14ac:dyDescent="0.25">
      <c r="A24" s="180"/>
      <c r="B24" s="56"/>
      <c r="C24" s="49"/>
      <c r="D24" s="50"/>
      <c r="E24" s="51"/>
      <c r="F24" s="49"/>
      <c r="G24" s="49"/>
      <c r="H24" s="69"/>
      <c r="I24" s="180"/>
    </row>
    <row r="25" spans="1:9" x14ac:dyDescent="0.25">
      <c r="A25" s="180"/>
      <c r="B25" s="56"/>
      <c r="C25" s="49"/>
      <c r="D25" s="50"/>
      <c r="E25" s="51"/>
      <c r="F25" s="49"/>
      <c r="G25" s="49"/>
      <c r="H25" s="69"/>
      <c r="I25" s="180"/>
    </row>
    <row r="26" spans="1:9" x14ac:dyDescent="0.25">
      <c r="A26" s="180"/>
      <c r="B26" s="56"/>
      <c r="C26" s="49"/>
      <c r="D26" s="50"/>
      <c r="E26" s="51"/>
      <c r="F26" s="49"/>
      <c r="G26" s="49"/>
      <c r="H26" s="69"/>
      <c r="I26" s="180"/>
    </row>
    <row r="27" spans="1:9" x14ac:dyDescent="0.25">
      <c r="A27" s="180"/>
      <c r="B27" s="56"/>
      <c r="C27" s="49"/>
      <c r="D27" s="50"/>
      <c r="E27" s="51"/>
      <c r="F27" s="49"/>
      <c r="G27" s="49"/>
      <c r="H27" s="69"/>
      <c r="I27" s="180"/>
    </row>
    <row r="28" spans="1:9" x14ac:dyDescent="0.25">
      <c r="A28" s="180"/>
      <c r="B28" s="56"/>
      <c r="C28" s="49"/>
      <c r="D28" s="50"/>
      <c r="E28" s="51"/>
      <c r="F28" s="49"/>
      <c r="G28" s="49"/>
      <c r="H28" s="69"/>
      <c r="I28" s="180"/>
    </row>
    <row r="29" spans="1:9" x14ac:dyDescent="0.25">
      <c r="A29" s="180"/>
      <c r="B29" s="56"/>
      <c r="C29" s="49"/>
      <c r="D29" s="50"/>
      <c r="E29" s="51"/>
      <c r="F29" s="49"/>
      <c r="G29" s="49"/>
      <c r="H29" s="69"/>
      <c r="I29" s="180"/>
    </row>
    <row r="30" spans="1:9" ht="18.75" x14ac:dyDescent="0.3">
      <c r="A30" s="180"/>
      <c r="B30" s="56"/>
      <c r="C30" s="205" t="s">
        <v>516</v>
      </c>
      <c r="D30" s="206"/>
      <c r="E30" s="55"/>
      <c r="F30" s="56"/>
      <c r="G30" s="56"/>
      <c r="H30" s="212"/>
      <c r="I30" s="180"/>
    </row>
    <row r="31" spans="1:9" ht="16.5" thickBot="1" x14ac:dyDescent="0.3">
      <c r="A31" s="180"/>
      <c r="B31" s="56"/>
      <c r="C31" s="56"/>
      <c r="D31" s="50"/>
      <c r="E31" s="49"/>
      <c r="F31" s="49"/>
      <c r="G31" s="49"/>
      <c r="H31" s="69"/>
      <c r="I31" s="180"/>
    </row>
    <row r="32" spans="1:9" ht="14.25" customHeight="1" thickBot="1" x14ac:dyDescent="0.3">
      <c r="A32" s="180"/>
      <c r="B32" s="56"/>
      <c r="C32" s="484" t="s">
        <v>517</v>
      </c>
      <c r="D32" s="485"/>
      <c r="E32" s="485"/>
      <c r="F32" s="485"/>
      <c r="G32" s="485"/>
      <c r="H32" s="485"/>
      <c r="I32" s="180"/>
    </row>
    <row r="33" spans="1:9" ht="14.25" customHeight="1" thickBot="1" x14ac:dyDescent="0.3">
      <c r="A33" s="180"/>
      <c r="B33" s="56"/>
      <c r="C33" s="485"/>
      <c r="D33" s="485"/>
      <c r="E33" s="485"/>
      <c r="F33" s="485"/>
      <c r="G33" s="485"/>
      <c r="H33" s="485"/>
      <c r="I33" s="180"/>
    </row>
    <row r="34" spans="1:9" ht="14.25" customHeight="1" thickBot="1" x14ac:dyDescent="0.3">
      <c r="A34" s="180"/>
      <c r="B34" s="56"/>
      <c r="C34" s="485"/>
      <c r="D34" s="485"/>
      <c r="E34" s="485"/>
      <c r="F34" s="485"/>
      <c r="G34" s="485"/>
      <c r="H34" s="485"/>
      <c r="I34" s="180"/>
    </row>
    <row r="35" spans="1:9" ht="14.25" customHeight="1" thickBot="1" x14ac:dyDescent="0.3">
      <c r="A35" s="180"/>
      <c r="B35" s="56"/>
      <c r="C35" s="485"/>
      <c r="D35" s="485"/>
      <c r="E35" s="485"/>
      <c r="F35" s="485"/>
      <c r="G35" s="485"/>
      <c r="H35" s="485"/>
      <c r="I35" s="180"/>
    </row>
    <row r="36" spans="1:9" ht="14.25" customHeight="1" thickBot="1" x14ac:dyDescent="0.3">
      <c r="A36" s="180"/>
      <c r="B36" s="56"/>
      <c r="C36" s="485"/>
      <c r="D36" s="485"/>
      <c r="E36" s="485"/>
      <c r="F36" s="485"/>
      <c r="G36" s="485"/>
      <c r="H36" s="485"/>
      <c r="I36" s="180"/>
    </row>
    <row r="37" spans="1:9" ht="14.25" customHeight="1" thickBot="1" x14ac:dyDescent="0.3">
      <c r="A37" s="180"/>
      <c r="B37" s="56"/>
      <c r="C37" s="485"/>
      <c r="D37" s="485"/>
      <c r="E37" s="485"/>
      <c r="F37" s="485"/>
      <c r="G37" s="485"/>
      <c r="H37" s="485"/>
      <c r="I37" s="180"/>
    </row>
    <row r="38" spans="1:9" ht="14.25" customHeight="1" thickBot="1" x14ac:dyDescent="0.3">
      <c r="A38" s="180"/>
      <c r="B38" s="56"/>
      <c r="C38" s="485"/>
      <c r="D38" s="485"/>
      <c r="E38" s="485"/>
      <c r="F38" s="485"/>
      <c r="G38" s="485"/>
      <c r="H38" s="485"/>
      <c r="I38" s="180"/>
    </row>
    <row r="39" spans="1:9" ht="14.25" customHeight="1" thickBot="1" x14ac:dyDescent="0.3">
      <c r="A39" s="180"/>
      <c r="B39" s="56"/>
      <c r="C39" s="485"/>
      <c r="D39" s="485"/>
      <c r="E39" s="485"/>
      <c r="F39" s="485"/>
      <c r="G39" s="485"/>
      <c r="H39" s="485"/>
      <c r="I39" s="180"/>
    </row>
    <row r="40" spans="1:9" ht="14.25" customHeight="1" thickBot="1" x14ac:dyDescent="0.3">
      <c r="A40" s="180"/>
      <c r="B40" s="56"/>
      <c r="C40" s="485"/>
      <c r="D40" s="485"/>
      <c r="E40" s="485"/>
      <c r="F40" s="485"/>
      <c r="G40" s="485"/>
      <c r="H40" s="485"/>
      <c r="I40" s="180"/>
    </row>
    <row r="41" spans="1:9" ht="15" x14ac:dyDescent="0.25">
      <c r="A41" s="180"/>
      <c r="B41" s="56"/>
      <c r="C41" s="49"/>
      <c r="D41" s="51"/>
      <c r="E41" s="100"/>
      <c r="F41" s="49"/>
      <c r="G41" s="49"/>
      <c r="H41" s="69"/>
      <c r="I41" s="180"/>
    </row>
    <row r="42" spans="1:9" ht="15" x14ac:dyDescent="0.25">
      <c r="A42" s="180"/>
      <c r="B42" s="56"/>
      <c r="C42" s="49"/>
      <c r="D42" s="51"/>
      <c r="E42" s="51"/>
      <c r="F42" s="49"/>
      <c r="G42" s="49"/>
      <c r="H42" s="69"/>
      <c r="I42" s="180"/>
    </row>
    <row r="43" spans="1:9" ht="18" customHeight="1" x14ac:dyDescent="0.3">
      <c r="A43" s="180"/>
      <c r="B43" s="56"/>
      <c r="C43" s="468" t="s">
        <v>503</v>
      </c>
      <c r="D43" s="469"/>
      <c r="E43" s="51"/>
      <c r="F43" s="49"/>
      <c r="G43" s="49"/>
      <c r="H43" s="69"/>
      <c r="I43" s="180"/>
    </row>
    <row r="44" spans="1:9" ht="24.75" customHeight="1" thickBot="1" x14ac:dyDescent="0.3">
      <c r="A44" s="180"/>
      <c r="B44" s="56"/>
      <c r="C44" s="56"/>
      <c r="D44" s="50"/>
      <c r="E44" s="214" t="s">
        <v>504</v>
      </c>
      <c r="F44" s="506" t="s">
        <v>505</v>
      </c>
      <c r="G44" s="507"/>
      <c r="H44" s="214" t="s">
        <v>488</v>
      </c>
      <c r="I44" s="180"/>
    </row>
    <row r="45" spans="1:9" ht="22.5" customHeight="1" x14ac:dyDescent="0.25">
      <c r="A45" s="180"/>
      <c r="B45" s="56"/>
      <c r="C45" s="508" t="s">
        <v>518</v>
      </c>
      <c r="D45" s="509"/>
      <c r="E45" s="512"/>
      <c r="F45" s="515" t="s">
        <v>507</v>
      </c>
      <c r="G45" s="516"/>
      <c r="H45" s="514" t="s">
        <v>491</v>
      </c>
      <c r="I45" s="180"/>
    </row>
    <row r="46" spans="1:9" ht="22.5" customHeight="1" thickBot="1" x14ac:dyDescent="0.3">
      <c r="A46" s="180"/>
      <c r="B46" s="56"/>
      <c r="C46" s="510"/>
      <c r="D46" s="511"/>
      <c r="E46" s="513"/>
      <c r="F46" s="517"/>
      <c r="G46" s="518"/>
      <c r="H46" s="513"/>
      <c r="I46" s="180"/>
    </row>
    <row r="47" spans="1:9" ht="42.75" customHeight="1" thickBot="1" x14ac:dyDescent="0.3">
      <c r="A47" s="180"/>
      <c r="B47" s="56"/>
      <c r="C47" s="502" t="s">
        <v>519</v>
      </c>
      <c r="D47" s="503"/>
      <c r="E47" s="193"/>
      <c r="F47" s="504" t="s">
        <v>520</v>
      </c>
      <c r="G47" s="505"/>
      <c r="H47" s="213" t="s">
        <v>491</v>
      </c>
      <c r="I47" s="180"/>
    </row>
    <row r="48" spans="1:9" ht="15" x14ac:dyDescent="0.25">
      <c r="A48" s="180"/>
      <c r="B48" s="56"/>
      <c r="C48" s="49"/>
      <c r="D48" s="51"/>
      <c r="E48" s="51"/>
      <c r="F48" s="49"/>
      <c r="G48" s="49"/>
      <c r="H48" s="69"/>
      <c r="I48" s="180"/>
    </row>
    <row r="49" spans="1:17" thickBot="1" x14ac:dyDescent="0.3">
      <c r="A49" s="180"/>
      <c r="B49" s="56"/>
      <c r="C49" s="56" t="s">
        <v>521</v>
      </c>
      <c r="D49" s="55"/>
      <c r="E49" s="51"/>
      <c r="F49" s="49"/>
      <c r="G49" s="49"/>
      <c r="H49" s="49"/>
      <c r="I49" s="180"/>
    </row>
    <row r="50" spans="1:17" ht="14.25" customHeight="1" x14ac:dyDescent="0.25">
      <c r="A50" s="180"/>
      <c r="B50" s="56"/>
      <c r="C50" s="493"/>
      <c r="D50" s="494"/>
      <c r="E50" s="494"/>
      <c r="F50" s="494"/>
      <c r="G50" s="494"/>
      <c r="H50" s="495"/>
      <c r="I50" s="180"/>
    </row>
    <row r="51" spans="1:17" ht="14.25" customHeight="1" x14ac:dyDescent="0.25">
      <c r="A51" s="180"/>
      <c r="B51" s="56"/>
      <c r="C51" s="496"/>
      <c r="D51" s="497"/>
      <c r="E51" s="497"/>
      <c r="F51" s="497"/>
      <c r="G51" s="497"/>
      <c r="H51" s="498"/>
      <c r="I51" s="180"/>
    </row>
    <row r="52" spans="1:17" ht="14.25" customHeight="1" x14ac:dyDescent="0.25">
      <c r="A52" s="180"/>
      <c r="B52" s="56"/>
      <c r="C52" s="496"/>
      <c r="D52" s="497"/>
      <c r="E52" s="497"/>
      <c r="F52" s="497"/>
      <c r="G52" s="497"/>
      <c r="H52" s="498"/>
      <c r="I52" s="180"/>
      <c r="Q52" s="48"/>
    </row>
    <row r="53" spans="1:17" ht="14.25" customHeight="1" x14ac:dyDescent="0.25">
      <c r="A53" s="180"/>
      <c r="B53" s="56"/>
      <c r="C53" s="496"/>
      <c r="D53" s="497"/>
      <c r="E53" s="497"/>
      <c r="F53" s="497"/>
      <c r="G53" s="497"/>
      <c r="H53" s="498"/>
      <c r="I53" s="180"/>
    </row>
    <row r="54" spans="1:17" ht="14.25" customHeight="1" x14ac:dyDescent="0.25">
      <c r="A54" s="180"/>
      <c r="B54" s="56"/>
      <c r="C54" s="496"/>
      <c r="D54" s="497"/>
      <c r="E54" s="497"/>
      <c r="F54" s="497"/>
      <c r="G54" s="497"/>
      <c r="H54" s="498"/>
      <c r="I54" s="180"/>
    </row>
    <row r="55" spans="1:17" ht="14.25" customHeight="1" x14ac:dyDescent="0.25">
      <c r="A55" s="180"/>
      <c r="B55" s="56"/>
      <c r="C55" s="496"/>
      <c r="D55" s="497"/>
      <c r="E55" s="497"/>
      <c r="F55" s="497"/>
      <c r="G55" s="497"/>
      <c r="H55" s="498"/>
      <c r="I55" s="180"/>
    </row>
    <row r="56" spans="1:17" ht="14.25" customHeight="1" thickBot="1" x14ac:dyDescent="0.3">
      <c r="A56" s="180"/>
      <c r="B56" s="56"/>
      <c r="C56" s="499"/>
      <c r="D56" s="500"/>
      <c r="E56" s="500"/>
      <c r="F56" s="500"/>
      <c r="G56" s="500"/>
      <c r="H56" s="501"/>
      <c r="I56" s="180"/>
    </row>
    <row r="57" spans="1:17" ht="14.25" customHeight="1" x14ac:dyDescent="0.25">
      <c r="A57" s="180"/>
      <c r="B57" s="56"/>
      <c r="C57" s="56"/>
      <c r="D57" s="56"/>
      <c r="E57" s="56"/>
      <c r="F57" s="56"/>
      <c r="G57" s="56"/>
      <c r="H57" s="56"/>
      <c r="I57" s="180"/>
    </row>
    <row r="58" spans="1:17" ht="14.25" customHeight="1" x14ac:dyDescent="0.25">
      <c r="A58" s="180"/>
      <c r="B58" s="56"/>
      <c r="C58" s="56"/>
      <c r="D58" s="49"/>
      <c r="E58" s="49"/>
      <c r="F58" s="49"/>
      <c r="G58" s="56"/>
      <c r="H58" s="56"/>
      <c r="I58" s="180"/>
    </row>
    <row r="59" spans="1:17" ht="15" x14ac:dyDescent="0.25">
      <c r="A59" s="180"/>
      <c r="B59" s="56"/>
      <c r="C59" s="56"/>
      <c r="D59" s="56"/>
      <c r="E59" s="56"/>
      <c r="F59" s="56"/>
      <c r="G59" s="56"/>
      <c r="H59" s="56"/>
      <c r="I59" s="180"/>
    </row>
    <row r="60" spans="1:17" ht="7.5" customHeight="1" x14ac:dyDescent="0.2">
      <c r="A60" s="180"/>
      <c r="B60" s="180"/>
      <c r="C60" s="180"/>
      <c r="D60" s="180"/>
      <c r="E60" s="180"/>
      <c r="F60" s="180"/>
      <c r="G60" s="180"/>
      <c r="H60" s="180"/>
      <c r="I60" s="180"/>
    </row>
  </sheetData>
  <mergeCells count="13">
    <mergeCell ref="F8:G8"/>
    <mergeCell ref="C32:H40"/>
    <mergeCell ref="B5:C8"/>
    <mergeCell ref="B9:C12"/>
    <mergeCell ref="C50:H56"/>
    <mergeCell ref="C43:D43"/>
    <mergeCell ref="C47:D47"/>
    <mergeCell ref="F47:G47"/>
    <mergeCell ref="F44:G44"/>
    <mergeCell ref="C45:D46"/>
    <mergeCell ref="E45:E46"/>
    <mergeCell ref="H45:H46"/>
    <mergeCell ref="F45:G46"/>
  </mergeCells>
  <printOptions horizontalCentered="1"/>
  <pageMargins left="0.25" right="0.25" top="0.75" bottom="0.75" header="0.3" footer="0.3"/>
  <pageSetup paperSize="9" scale="7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527A885D96E044D9EE7DE17F358CA55" ma:contentTypeVersion="" ma:contentTypeDescription="Skapa ett nytt dokument." ma:contentTypeScope="" ma:versionID="40964807b5f9597ef432daef346594b5">
  <xsd:schema xmlns:xsd="http://www.w3.org/2001/XMLSchema" xmlns:xs="http://www.w3.org/2001/XMLSchema" xmlns:p="http://schemas.microsoft.com/office/2006/metadata/properties" targetNamespace="http://schemas.microsoft.com/office/2006/metadata/properties" ma:root="true" ma:fieldsID="52700ad299e83749646b377123cdf3c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4A46F9-9A23-4E84-AD06-428594EF2B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26DC220-CF33-47F7-9322-E63704FB19B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1E68BA1-CAED-43ED-AAC7-1FF4AD6C66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10</vt:i4>
      </vt:variant>
      <vt:variant>
        <vt:lpstr>Namngivna områden</vt:lpstr>
      </vt:variant>
      <vt:variant>
        <vt:i4>27</vt:i4>
      </vt:variant>
    </vt:vector>
  </HeadingPairs>
  <TitlesOfParts>
    <vt:vector size="37" baseType="lpstr">
      <vt:lpstr>0. Startsida</vt:lpstr>
      <vt:lpstr>1. Din företagsfakta</vt:lpstr>
      <vt:lpstr>2. Artikel- och prislista</vt:lpstr>
      <vt:lpstr>3. Monterskiss</vt:lpstr>
      <vt:lpstr>Blad1</vt:lpstr>
      <vt:lpstr>4. Hyra av lift</vt:lpstr>
      <vt:lpstr>5. Höjdbyggnation</vt:lpstr>
      <vt:lpstr>6. Byggtidsändring</vt:lpstr>
      <vt:lpstr>7. Brandfarligt och explosivt</vt:lpstr>
      <vt:lpstr>8. Heta arbeten</vt:lpstr>
      <vt:lpstr>Ankomst</vt:lpstr>
      <vt:lpstr>Annan_betalningsmottagare</vt:lpstr>
      <vt:lpstr>Avvikande_adress</vt:lpstr>
      <vt:lpstr>Avvikande_epost</vt:lpstr>
      <vt:lpstr>Avvikande_faxnr</vt:lpstr>
      <vt:lpstr>Avvikande_org.nr</vt:lpstr>
      <vt:lpstr>Avvikande_ort</vt:lpstr>
      <vt:lpstr>Avvikande_postnr.</vt:lpstr>
      <vt:lpstr>Avvikande_telnr.</vt:lpstr>
      <vt:lpstr>Dagar</vt:lpstr>
      <vt:lpstr>Epost</vt:lpstr>
      <vt:lpstr>Kontaktperson</vt:lpstr>
      <vt:lpstr>KVM</vt:lpstr>
      <vt:lpstr>Mobilnummer</vt:lpstr>
      <vt:lpstr>Monternr</vt:lpstr>
      <vt:lpstr>Monterstrl</vt:lpstr>
      <vt:lpstr>Tel_Direkt</vt:lpstr>
      <vt:lpstr>'0. Startsida'!Utskriftsområde</vt:lpstr>
      <vt:lpstr>'1. Din företagsfakta'!Utskriftsområde</vt:lpstr>
      <vt:lpstr>'2. Artikel- och prislista'!Utskriftsområde</vt:lpstr>
      <vt:lpstr>'3. Monterskiss'!Utskriftsområde</vt:lpstr>
      <vt:lpstr>'5. Höjdbyggnation'!Utskriftsområde</vt:lpstr>
      <vt:lpstr>'6. Byggtidsändring'!Utskriftsområde</vt:lpstr>
      <vt:lpstr>'7. Brandfarligt och explosivt'!Utskriftsområde</vt:lpstr>
      <vt:lpstr>'8. Heta arbeten'!Utskriftsområde</vt:lpstr>
      <vt:lpstr>'2. Artikel- och prislista'!Utskriftsrubriker</vt:lpstr>
      <vt:lpstr>Utställare</vt:lpstr>
    </vt:vector>
  </TitlesOfParts>
  <Manager/>
  <Company>Elmia 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Elmias Prislista</dc:title>
  <dc:subject/>
  <dc:creator>irygert</dc:creator>
  <cp:keywords>Prislista, digital, excel, elmia</cp:keywords>
  <dc:description/>
  <cp:lastModifiedBy>Filip Holgersson</cp:lastModifiedBy>
  <cp:revision/>
  <cp:lastPrinted>2023-02-15T07:47:12Z</cp:lastPrinted>
  <dcterms:created xsi:type="dcterms:W3CDTF">2011-12-01T13:50:37Z</dcterms:created>
  <dcterms:modified xsi:type="dcterms:W3CDTF">2023-06-27T11:17:55Z</dcterms:modified>
  <cp:category>Mallar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0x0101001527A885D96E044D9EE7DE17F358CA55</vt:lpwstr>
  </property>
</Properties>
</file>